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vilu/Desktop/Bachelor Arbeit /Daten/"/>
    </mc:Choice>
  </mc:AlternateContent>
  <xr:revisionPtr revIDLastSave="0" documentId="13_ncr:1_{E897821D-D511-D845-A584-C0EDB1B2DA38}" xr6:coauthVersionLast="47" xr6:coauthVersionMax="47" xr10:uidLastSave="{00000000-0000-0000-0000-000000000000}"/>
  <bookViews>
    <workbookView xWindow="0" yWindow="500" windowWidth="28800" windowHeight="17500" tabRatio="212" xr2:uid="{00000000-000D-0000-FFFF-FFFF00000000}"/>
  </bookViews>
  <sheets>
    <sheet name="Persona Entschlüsselung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" i="1" l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2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2" i="1"/>
  <c r="CQ3" i="1"/>
  <c r="CQ4" i="1"/>
  <c r="CQ5" i="1"/>
  <c r="CQ6" i="1"/>
  <c r="CQ7" i="1"/>
  <c r="CQ8" i="1"/>
  <c r="CQ9" i="1"/>
  <c r="CQ10" i="1"/>
  <c r="CQ11" i="1"/>
  <c r="CQ12" i="1"/>
  <c r="CQ13" i="1"/>
  <c r="CQ14" i="1"/>
  <c r="CQ15" i="1"/>
  <c r="CQ16" i="1"/>
  <c r="CQ17" i="1"/>
  <c r="CQ18" i="1"/>
  <c r="CQ19" i="1"/>
  <c r="CQ20" i="1"/>
  <c r="CQ21" i="1"/>
  <c r="CQ22" i="1"/>
  <c r="CQ23" i="1"/>
  <c r="CQ24" i="1"/>
  <c r="CQ25" i="1"/>
  <c r="CQ26" i="1"/>
  <c r="CQ27" i="1"/>
  <c r="CQ28" i="1"/>
  <c r="CQ29" i="1"/>
  <c r="CQ30" i="1"/>
  <c r="CQ31" i="1"/>
  <c r="CQ32" i="1"/>
  <c r="CQ33" i="1"/>
  <c r="CQ34" i="1"/>
  <c r="CQ35" i="1"/>
  <c r="CQ36" i="1"/>
  <c r="CQ37" i="1"/>
  <c r="CQ38" i="1"/>
  <c r="CQ39" i="1"/>
  <c r="CQ40" i="1"/>
  <c r="CQ41" i="1"/>
  <c r="CQ42" i="1"/>
  <c r="CQ43" i="1"/>
  <c r="CQ44" i="1"/>
  <c r="CQ45" i="1"/>
  <c r="CQ46" i="1"/>
  <c r="CQ47" i="1"/>
  <c r="CQ48" i="1"/>
  <c r="CQ49" i="1"/>
  <c r="CQ50" i="1"/>
  <c r="CQ51" i="1"/>
  <c r="CQ52" i="1"/>
  <c r="CQ53" i="1"/>
  <c r="CQ54" i="1"/>
  <c r="CQ55" i="1"/>
  <c r="CQ56" i="1"/>
  <c r="CQ57" i="1"/>
  <c r="CQ58" i="1"/>
  <c r="CQ59" i="1"/>
  <c r="CQ60" i="1"/>
  <c r="CQ61" i="1"/>
  <c r="CQ62" i="1"/>
  <c r="CQ63" i="1"/>
  <c r="CQ64" i="1"/>
  <c r="CQ65" i="1"/>
  <c r="CQ66" i="1"/>
  <c r="CQ67" i="1"/>
  <c r="CQ68" i="1"/>
  <c r="CQ69" i="1"/>
  <c r="CQ70" i="1"/>
  <c r="CQ71" i="1"/>
  <c r="CQ72" i="1"/>
  <c r="CQ73" i="1"/>
  <c r="CQ74" i="1"/>
  <c r="CQ75" i="1"/>
  <c r="CQ76" i="1"/>
  <c r="CQ77" i="1"/>
  <c r="CQ78" i="1"/>
  <c r="CQ79" i="1"/>
  <c r="CQ80" i="1"/>
  <c r="CQ81" i="1"/>
  <c r="CQ82" i="1"/>
  <c r="CQ83" i="1"/>
  <c r="CQ84" i="1"/>
  <c r="CQ85" i="1"/>
  <c r="CQ86" i="1"/>
  <c r="CQ87" i="1"/>
  <c r="CQ88" i="1"/>
  <c r="CQ89" i="1"/>
  <c r="CQ90" i="1"/>
  <c r="CQ91" i="1"/>
  <c r="CQ92" i="1"/>
  <c r="CQ93" i="1"/>
  <c r="CQ94" i="1"/>
  <c r="CQ95" i="1"/>
  <c r="CQ96" i="1"/>
  <c r="CQ97" i="1"/>
  <c r="CQ98" i="1"/>
  <c r="CQ99" i="1"/>
  <c r="CQ100" i="1"/>
  <c r="CQ101" i="1"/>
  <c r="CQ102" i="1"/>
  <c r="CQ103" i="1"/>
  <c r="CQ104" i="1"/>
  <c r="CQ105" i="1"/>
  <c r="CQ106" i="1"/>
  <c r="CQ107" i="1"/>
  <c r="CQ108" i="1"/>
  <c r="CQ109" i="1"/>
  <c r="CQ110" i="1"/>
  <c r="CQ2" i="1"/>
  <c r="CB3" i="1"/>
  <c r="CB4" i="1"/>
  <c r="CB5" i="1"/>
  <c r="CB6" i="1"/>
  <c r="CB7" i="1"/>
  <c r="CB8" i="1"/>
  <c r="CB9" i="1"/>
  <c r="CB10" i="1"/>
  <c r="CB11" i="1"/>
  <c r="CB12" i="1"/>
  <c r="CB13" i="1"/>
  <c r="CB14" i="1"/>
  <c r="CB15" i="1"/>
  <c r="CB16" i="1"/>
  <c r="CB17" i="1"/>
  <c r="CB18" i="1"/>
  <c r="CB19" i="1"/>
  <c r="CB20" i="1"/>
  <c r="CB21" i="1"/>
  <c r="CB22" i="1"/>
  <c r="CB23" i="1"/>
  <c r="CB24" i="1"/>
  <c r="CB25" i="1"/>
  <c r="CB26" i="1"/>
  <c r="CB27" i="1"/>
  <c r="CB28" i="1"/>
  <c r="CB29" i="1"/>
  <c r="CB30" i="1"/>
  <c r="CB31" i="1"/>
  <c r="CB32" i="1"/>
  <c r="CB33" i="1"/>
  <c r="CB34" i="1"/>
  <c r="CB35" i="1"/>
  <c r="CB36" i="1"/>
  <c r="CB37" i="1"/>
  <c r="CB38" i="1"/>
  <c r="CB39" i="1"/>
  <c r="CB40" i="1"/>
  <c r="CB41" i="1"/>
  <c r="CB42" i="1"/>
  <c r="CB43" i="1"/>
  <c r="CB44" i="1"/>
  <c r="CB45" i="1"/>
  <c r="CB46" i="1"/>
  <c r="CB47" i="1"/>
  <c r="CB48" i="1"/>
  <c r="CB49" i="1"/>
  <c r="CB50" i="1"/>
  <c r="CB51" i="1"/>
  <c r="CB52" i="1"/>
  <c r="CB53" i="1"/>
  <c r="CB54" i="1"/>
  <c r="CB55" i="1"/>
  <c r="CB56" i="1"/>
  <c r="CB57" i="1"/>
  <c r="CB58" i="1"/>
  <c r="CB59" i="1"/>
  <c r="CB60" i="1"/>
  <c r="CB61" i="1"/>
  <c r="CB62" i="1"/>
  <c r="CB63" i="1"/>
  <c r="CB64" i="1"/>
  <c r="CB65" i="1"/>
  <c r="CB66" i="1"/>
  <c r="CB67" i="1"/>
  <c r="CB68" i="1"/>
  <c r="CB69" i="1"/>
  <c r="CB70" i="1"/>
  <c r="CB71" i="1"/>
  <c r="CB72" i="1"/>
  <c r="CB73" i="1"/>
  <c r="CB74" i="1"/>
  <c r="CB75" i="1"/>
  <c r="CB76" i="1"/>
  <c r="CB77" i="1"/>
  <c r="CB78" i="1"/>
  <c r="CB79" i="1"/>
  <c r="CB80" i="1"/>
  <c r="CB81" i="1"/>
  <c r="CB82" i="1"/>
  <c r="CB83" i="1"/>
  <c r="CB84" i="1"/>
  <c r="CB85" i="1"/>
  <c r="CB86" i="1"/>
  <c r="CB87" i="1"/>
  <c r="CB88" i="1"/>
  <c r="CB89" i="1"/>
  <c r="CB90" i="1"/>
  <c r="CB91" i="1"/>
  <c r="CB92" i="1"/>
  <c r="CB93" i="1"/>
  <c r="CB94" i="1"/>
  <c r="CB95" i="1"/>
  <c r="CB96" i="1"/>
  <c r="CB97" i="1"/>
  <c r="CB98" i="1"/>
  <c r="CB99" i="1"/>
  <c r="CB100" i="1"/>
  <c r="CB101" i="1"/>
  <c r="CB102" i="1"/>
  <c r="CB103" i="1"/>
  <c r="CB104" i="1"/>
  <c r="CB105" i="1"/>
  <c r="CB106" i="1"/>
  <c r="CB107" i="1"/>
  <c r="CB108" i="1"/>
  <c r="CB109" i="1"/>
  <c r="CB110" i="1"/>
  <c r="CB2" i="1"/>
  <c r="CL41" i="1"/>
  <c r="CL42" i="1"/>
  <c r="CL43" i="1"/>
  <c r="CL44" i="1"/>
  <c r="CL45" i="1"/>
  <c r="CL46" i="1"/>
  <c r="CL47" i="1"/>
  <c r="CL48" i="1"/>
  <c r="CL49" i="1"/>
  <c r="CL50" i="1"/>
  <c r="CL51" i="1"/>
  <c r="CL52" i="1"/>
  <c r="CL53" i="1"/>
  <c r="CL54" i="1"/>
  <c r="CL55" i="1"/>
  <c r="CL56" i="1"/>
  <c r="CL57" i="1"/>
  <c r="CL58" i="1"/>
  <c r="CL59" i="1"/>
  <c r="CL60" i="1"/>
  <c r="CL61" i="1"/>
  <c r="CL62" i="1"/>
  <c r="CL63" i="1"/>
  <c r="CL64" i="1"/>
  <c r="CL65" i="1"/>
  <c r="CL66" i="1"/>
  <c r="CL67" i="1"/>
  <c r="CL68" i="1"/>
  <c r="CL69" i="1"/>
  <c r="CL70" i="1"/>
  <c r="CL71" i="1"/>
  <c r="CL72" i="1"/>
  <c r="CL73" i="1"/>
  <c r="CL74" i="1"/>
  <c r="CL75" i="1"/>
  <c r="CL76" i="1"/>
  <c r="CL77" i="1"/>
  <c r="CL78" i="1"/>
  <c r="CL79" i="1"/>
  <c r="CL80" i="1"/>
  <c r="CL81" i="1"/>
  <c r="CL82" i="1"/>
  <c r="CL83" i="1"/>
  <c r="CL84" i="1"/>
  <c r="CL85" i="1"/>
  <c r="CL86" i="1"/>
  <c r="CL87" i="1"/>
  <c r="CL88" i="1"/>
  <c r="CL89" i="1"/>
  <c r="CL90" i="1"/>
  <c r="CL91" i="1"/>
  <c r="CL92" i="1"/>
  <c r="CL93" i="1"/>
  <c r="CL94" i="1"/>
  <c r="CL95" i="1"/>
  <c r="CL96" i="1"/>
  <c r="CL97" i="1"/>
  <c r="CL98" i="1"/>
  <c r="CL99" i="1"/>
  <c r="CL100" i="1"/>
  <c r="CL101" i="1"/>
  <c r="CL102" i="1"/>
  <c r="CL103" i="1"/>
  <c r="CL104" i="1"/>
  <c r="CL105" i="1"/>
  <c r="CL106" i="1"/>
  <c r="CL107" i="1"/>
  <c r="CL108" i="1"/>
  <c r="CL109" i="1"/>
  <c r="CL110" i="1"/>
  <c r="CL3" i="1"/>
  <c r="CL4" i="1"/>
  <c r="CL5" i="1"/>
  <c r="CL6" i="1"/>
  <c r="CL7" i="1"/>
  <c r="CL8" i="1"/>
  <c r="CL9" i="1"/>
  <c r="CL10" i="1"/>
  <c r="CL11" i="1"/>
  <c r="CL12" i="1"/>
  <c r="CL13" i="1"/>
  <c r="CL14" i="1"/>
  <c r="CL15" i="1"/>
  <c r="CL16" i="1"/>
  <c r="CL17" i="1"/>
  <c r="CL18" i="1"/>
  <c r="CL19" i="1"/>
  <c r="CL20" i="1"/>
  <c r="CL21" i="1"/>
  <c r="CL22" i="1"/>
  <c r="CL23" i="1"/>
  <c r="CL24" i="1"/>
  <c r="CL25" i="1"/>
  <c r="CL26" i="1"/>
  <c r="CL27" i="1"/>
  <c r="CL28" i="1"/>
  <c r="CL29" i="1"/>
  <c r="CL30" i="1"/>
  <c r="CL31" i="1"/>
  <c r="CL32" i="1"/>
  <c r="CL33" i="1"/>
  <c r="CL34" i="1"/>
  <c r="CL35" i="1"/>
  <c r="CL36" i="1"/>
  <c r="CL37" i="1"/>
  <c r="CL38" i="1"/>
  <c r="CL39" i="1"/>
  <c r="CL40" i="1"/>
  <c r="CL2" i="1"/>
  <c r="DA3" i="1"/>
  <c r="DA4" i="1"/>
  <c r="DA5" i="1"/>
  <c r="DA6" i="1"/>
  <c r="DA7" i="1"/>
  <c r="DA8" i="1"/>
  <c r="DA9" i="1"/>
  <c r="DA10" i="1"/>
  <c r="DA11" i="1"/>
  <c r="DA12" i="1"/>
  <c r="DA13" i="1"/>
  <c r="DA14" i="1"/>
  <c r="DA15" i="1"/>
  <c r="DA16" i="1"/>
  <c r="DA17" i="1"/>
  <c r="DA18" i="1"/>
  <c r="DA19" i="1"/>
  <c r="DA20" i="1"/>
  <c r="DA21" i="1"/>
  <c r="DA22" i="1"/>
  <c r="DA23" i="1"/>
  <c r="DA24" i="1"/>
  <c r="DA25" i="1"/>
  <c r="DA26" i="1"/>
  <c r="DA27" i="1"/>
  <c r="DA28" i="1"/>
  <c r="DA29" i="1"/>
  <c r="DA30" i="1"/>
  <c r="DA31" i="1"/>
  <c r="DA32" i="1"/>
  <c r="DA33" i="1"/>
  <c r="DA34" i="1"/>
  <c r="DA35" i="1"/>
  <c r="DA36" i="1"/>
  <c r="DA37" i="1"/>
  <c r="DA38" i="1"/>
  <c r="DA39" i="1"/>
  <c r="DA40" i="1"/>
  <c r="DA41" i="1"/>
  <c r="DA42" i="1"/>
  <c r="DA43" i="1"/>
  <c r="DA44" i="1"/>
  <c r="DA45" i="1"/>
  <c r="DA46" i="1"/>
  <c r="DA47" i="1"/>
  <c r="DA48" i="1"/>
  <c r="DA49" i="1"/>
  <c r="DA50" i="1"/>
  <c r="DA51" i="1"/>
  <c r="DA52" i="1"/>
  <c r="DA53" i="1"/>
  <c r="DA54" i="1"/>
  <c r="DA55" i="1"/>
  <c r="DA56" i="1"/>
  <c r="DA57" i="1"/>
  <c r="DA58" i="1"/>
  <c r="DA59" i="1"/>
  <c r="DA60" i="1"/>
  <c r="DA61" i="1"/>
  <c r="DA62" i="1"/>
  <c r="DA63" i="1"/>
  <c r="DA64" i="1"/>
  <c r="DA65" i="1"/>
  <c r="DA66" i="1"/>
  <c r="DA67" i="1"/>
  <c r="DA68" i="1"/>
  <c r="DA69" i="1"/>
  <c r="DA70" i="1"/>
  <c r="DA71" i="1"/>
  <c r="DA72" i="1"/>
  <c r="DA73" i="1"/>
  <c r="DA74" i="1"/>
  <c r="DA75" i="1"/>
  <c r="DA76" i="1"/>
  <c r="DA77" i="1"/>
  <c r="DA78" i="1"/>
  <c r="DA79" i="1"/>
  <c r="DA80" i="1"/>
  <c r="DA81" i="1"/>
  <c r="DA82" i="1"/>
  <c r="DA83" i="1"/>
  <c r="DA84" i="1"/>
  <c r="DA85" i="1"/>
  <c r="DA86" i="1"/>
  <c r="DA87" i="1"/>
  <c r="DA88" i="1"/>
  <c r="DA89" i="1"/>
  <c r="DA90" i="1"/>
  <c r="DA91" i="1"/>
  <c r="DA92" i="1"/>
  <c r="DA93" i="1"/>
  <c r="DA94" i="1"/>
  <c r="DA95" i="1"/>
  <c r="DA96" i="1"/>
  <c r="DA97" i="1"/>
  <c r="DA98" i="1"/>
  <c r="DA99" i="1"/>
  <c r="DA100" i="1"/>
  <c r="DA101" i="1"/>
  <c r="DA102" i="1"/>
  <c r="DA103" i="1"/>
  <c r="DA104" i="1"/>
  <c r="DA105" i="1"/>
  <c r="DA106" i="1"/>
  <c r="DA107" i="1"/>
  <c r="DA108" i="1"/>
  <c r="DA109" i="1"/>
  <c r="DA110" i="1"/>
  <c r="DA2" i="1"/>
  <c r="CV3" i="1"/>
  <c r="CV4" i="1"/>
  <c r="CV5" i="1"/>
  <c r="CV6" i="1"/>
  <c r="CV7" i="1"/>
  <c r="CV8" i="1"/>
  <c r="CV9" i="1"/>
  <c r="CV10" i="1"/>
  <c r="CV11" i="1"/>
  <c r="CV12" i="1"/>
  <c r="CV13" i="1"/>
  <c r="CV14" i="1"/>
  <c r="CV15" i="1"/>
  <c r="CV16" i="1"/>
  <c r="CV17" i="1"/>
  <c r="CV18" i="1"/>
  <c r="CV19" i="1"/>
  <c r="CV20" i="1"/>
  <c r="CV21" i="1"/>
  <c r="CV22" i="1"/>
  <c r="CV23" i="1"/>
  <c r="CV24" i="1"/>
  <c r="CV25" i="1"/>
  <c r="CV26" i="1"/>
  <c r="CV27" i="1"/>
  <c r="CV28" i="1"/>
  <c r="CV29" i="1"/>
  <c r="CV30" i="1"/>
  <c r="CV31" i="1"/>
  <c r="CV32" i="1"/>
  <c r="CV33" i="1"/>
  <c r="CV34" i="1"/>
  <c r="CV35" i="1"/>
  <c r="CV36" i="1"/>
  <c r="CV37" i="1"/>
  <c r="CV38" i="1"/>
  <c r="CV39" i="1"/>
  <c r="CV40" i="1"/>
  <c r="CV41" i="1"/>
  <c r="CV42" i="1"/>
  <c r="CV43" i="1"/>
  <c r="CV44" i="1"/>
  <c r="CV45" i="1"/>
  <c r="CV46" i="1"/>
  <c r="CV47" i="1"/>
  <c r="CV48" i="1"/>
  <c r="CV49" i="1"/>
  <c r="CV50" i="1"/>
  <c r="CV51" i="1"/>
  <c r="CV52" i="1"/>
  <c r="CV53" i="1"/>
  <c r="CV54" i="1"/>
  <c r="CV55" i="1"/>
  <c r="CV56" i="1"/>
  <c r="CV57" i="1"/>
  <c r="CV58" i="1"/>
  <c r="CV59" i="1"/>
  <c r="CV60" i="1"/>
  <c r="CV61" i="1"/>
  <c r="CV62" i="1"/>
  <c r="CV63" i="1"/>
  <c r="CV64" i="1"/>
  <c r="CV65" i="1"/>
  <c r="CV66" i="1"/>
  <c r="CV67" i="1"/>
  <c r="CV68" i="1"/>
  <c r="CV69" i="1"/>
  <c r="CV70" i="1"/>
  <c r="CV71" i="1"/>
  <c r="CV72" i="1"/>
  <c r="CV73" i="1"/>
  <c r="CV74" i="1"/>
  <c r="CV75" i="1"/>
  <c r="CV76" i="1"/>
  <c r="CV77" i="1"/>
  <c r="CV78" i="1"/>
  <c r="CV79" i="1"/>
  <c r="CV80" i="1"/>
  <c r="CV81" i="1"/>
  <c r="CV82" i="1"/>
  <c r="CV83" i="1"/>
  <c r="CV84" i="1"/>
  <c r="CV85" i="1"/>
  <c r="CV86" i="1"/>
  <c r="CV87" i="1"/>
  <c r="CV88" i="1"/>
  <c r="CV89" i="1"/>
  <c r="CV90" i="1"/>
  <c r="CV91" i="1"/>
  <c r="CV92" i="1"/>
  <c r="CV93" i="1"/>
  <c r="CV94" i="1"/>
  <c r="CV95" i="1"/>
  <c r="CV96" i="1"/>
  <c r="CV97" i="1"/>
  <c r="CV98" i="1"/>
  <c r="CV99" i="1"/>
  <c r="CV100" i="1"/>
  <c r="CV101" i="1"/>
  <c r="CV102" i="1"/>
  <c r="CV103" i="1"/>
  <c r="CV104" i="1"/>
  <c r="CV105" i="1"/>
  <c r="CV106" i="1"/>
  <c r="CV107" i="1"/>
  <c r="CV108" i="1"/>
  <c r="CV109" i="1"/>
  <c r="CV110" i="1"/>
  <c r="CV2" i="1"/>
  <c r="CG3" i="1"/>
  <c r="CG4" i="1"/>
  <c r="CG5" i="1"/>
  <c r="CG6" i="1"/>
  <c r="CG7" i="1"/>
  <c r="CG8" i="1"/>
  <c r="CG9" i="1"/>
  <c r="CG10" i="1"/>
  <c r="CG11" i="1"/>
  <c r="CG12" i="1"/>
  <c r="CG13" i="1"/>
  <c r="CG14" i="1"/>
  <c r="CG15" i="1"/>
  <c r="CG16" i="1"/>
  <c r="CG17" i="1"/>
  <c r="CG18" i="1"/>
  <c r="CG19" i="1"/>
  <c r="CG20" i="1"/>
  <c r="CG21" i="1"/>
  <c r="CG22" i="1"/>
  <c r="CG23" i="1"/>
  <c r="CG24" i="1"/>
  <c r="CG25" i="1"/>
  <c r="CG26" i="1"/>
  <c r="CG27" i="1"/>
  <c r="CG28" i="1"/>
  <c r="CG29" i="1"/>
  <c r="CG30" i="1"/>
  <c r="CG31" i="1"/>
  <c r="CG32" i="1"/>
  <c r="CG33" i="1"/>
  <c r="CG34" i="1"/>
  <c r="CG35" i="1"/>
  <c r="CG36" i="1"/>
  <c r="CG37" i="1"/>
  <c r="CG38" i="1"/>
  <c r="CG39" i="1"/>
  <c r="CG40" i="1"/>
  <c r="CG41" i="1"/>
  <c r="CG42" i="1"/>
  <c r="CG43" i="1"/>
  <c r="CG44" i="1"/>
  <c r="CG45" i="1"/>
  <c r="CG46" i="1"/>
  <c r="CG47" i="1"/>
  <c r="CG48" i="1"/>
  <c r="CG49" i="1"/>
  <c r="CG50" i="1"/>
  <c r="CG51" i="1"/>
  <c r="CG52" i="1"/>
  <c r="CG53" i="1"/>
  <c r="CG54" i="1"/>
  <c r="CG55" i="1"/>
  <c r="CG56" i="1"/>
  <c r="CG57" i="1"/>
  <c r="CG58" i="1"/>
  <c r="CG59" i="1"/>
  <c r="CG60" i="1"/>
  <c r="CG61" i="1"/>
  <c r="CG62" i="1"/>
  <c r="CG63" i="1"/>
  <c r="CG64" i="1"/>
  <c r="CG65" i="1"/>
  <c r="CG66" i="1"/>
  <c r="CG67" i="1"/>
  <c r="CG68" i="1"/>
  <c r="CG69" i="1"/>
  <c r="CG70" i="1"/>
  <c r="CG71" i="1"/>
  <c r="CG72" i="1"/>
  <c r="CG73" i="1"/>
  <c r="CG74" i="1"/>
  <c r="CG75" i="1"/>
  <c r="CG76" i="1"/>
  <c r="CG77" i="1"/>
  <c r="CG78" i="1"/>
  <c r="CG79" i="1"/>
  <c r="CG80" i="1"/>
  <c r="CG81" i="1"/>
  <c r="CG82" i="1"/>
  <c r="CG83" i="1"/>
  <c r="CG84" i="1"/>
  <c r="CG85" i="1"/>
  <c r="CG86" i="1"/>
  <c r="CG87" i="1"/>
  <c r="CG88" i="1"/>
  <c r="CG89" i="1"/>
  <c r="CG90" i="1"/>
  <c r="CG91" i="1"/>
  <c r="CG92" i="1"/>
  <c r="CG93" i="1"/>
  <c r="CG94" i="1"/>
  <c r="CG95" i="1"/>
  <c r="CG96" i="1"/>
  <c r="CG97" i="1"/>
  <c r="CG98" i="1"/>
  <c r="CG99" i="1"/>
  <c r="CG100" i="1"/>
  <c r="CG101" i="1"/>
  <c r="CG102" i="1"/>
  <c r="CG103" i="1"/>
  <c r="CG104" i="1"/>
  <c r="CG105" i="1"/>
  <c r="CG106" i="1"/>
  <c r="CG107" i="1"/>
  <c r="CG108" i="1"/>
  <c r="CG109" i="1"/>
  <c r="CG110" i="1"/>
  <c r="CG2" i="1"/>
  <c r="CZ83" i="1"/>
  <c r="CZ84" i="1"/>
  <c r="CZ85" i="1"/>
  <c r="CZ86" i="1"/>
  <c r="CZ87" i="1"/>
  <c r="CZ88" i="1"/>
  <c r="CZ89" i="1"/>
  <c r="CZ90" i="1"/>
  <c r="CZ91" i="1"/>
  <c r="CZ92" i="1"/>
  <c r="CZ93" i="1"/>
  <c r="CZ94" i="1"/>
  <c r="CZ95" i="1"/>
  <c r="CZ96" i="1"/>
  <c r="CZ97" i="1"/>
  <c r="CZ98" i="1"/>
  <c r="CZ99" i="1"/>
  <c r="CZ100" i="1"/>
  <c r="CZ101" i="1"/>
  <c r="CZ102" i="1"/>
  <c r="CZ103" i="1"/>
  <c r="CZ104" i="1"/>
  <c r="CZ105" i="1"/>
  <c r="CZ106" i="1"/>
  <c r="CZ107" i="1"/>
  <c r="CZ108" i="1"/>
  <c r="CZ109" i="1"/>
  <c r="CZ110" i="1"/>
  <c r="CY83" i="1"/>
  <c r="CY84" i="1"/>
  <c r="CY85" i="1"/>
  <c r="CY86" i="1"/>
  <c r="CY87" i="1"/>
  <c r="CY88" i="1"/>
  <c r="CY89" i="1"/>
  <c r="CY90" i="1"/>
  <c r="CY91" i="1"/>
  <c r="CY92" i="1"/>
  <c r="CY93" i="1"/>
  <c r="CY94" i="1"/>
  <c r="CY95" i="1"/>
  <c r="CY96" i="1"/>
  <c r="CY97" i="1"/>
  <c r="CY98" i="1"/>
  <c r="CY99" i="1"/>
  <c r="CY100" i="1"/>
  <c r="CY101" i="1"/>
  <c r="CY102" i="1"/>
  <c r="CY103" i="1"/>
  <c r="CY104" i="1"/>
  <c r="CY105" i="1"/>
  <c r="CY106" i="1"/>
  <c r="CY107" i="1"/>
  <c r="CY108" i="1"/>
  <c r="CY109" i="1"/>
  <c r="CY110" i="1"/>
  <c r="CX83" i="1"/>
  <c r="CX84" i="1"/>
  <c r="CX85" i="1"/>
  <c r="CX86" i="1"/>
  <c r="CX87" i="1"/>
  <c r="CX88" i="1"/>
  <c r="CX89" i="1"/>
  <c r="CX90" i="1"/>
  <c r="CX91" i="1"/>
  <c r="CX92" i="1"/>
  <c r="CX93" i="1"/>
  <c r="CX94" i="1"/>
  <c r="CX95" i="1"/>
  <c r="CX96" i="1"/>
  <c r="CX97" i="1"/>
  <c r="CX98" i="1"/>
  <c r="CX99" i="1"/>
  <c r="CX100" i="1"/>
  <c r="CX101" i="1"/>
  <c r="CX102" i="1"/>
  <c r="CX103" i="1"/>
  <c r="CX104" i="1"/>
  <c r="CX105" i="1"/>
  <c r="CX106" i="1"/>
  <c r="CX107" i="1"/>
  <c r="CX108" i="1"/>
  <c r="CX109" i="1"/>
  <c r="CX110" i="1"/>
  <c r="CU83" i="1"/>
  <c r="CU84" i="1"/>
  <c r="CU85" i="1"/>
  <c r="CU86" i="1"/>
  <c r="CU87" i="1"/>
  <c r="CU88" i="1"/>
  <c r="CU89" i="1"/>
  <c r="CU90" i="1"/>
  <c r="CU91" i="1"/>
  <c r="CU92" i="1"/>
  <c r="CU93" i="1"/>
  <c r="CU94" i="1"/>
  <c r="CU95" i="1"/>
  <c r="CU96" i="1"/>
  <c r="CU97" i="1"/>
  <c r="CU98" i="1"/>
  <c r="CU99" i="1"/>
  <c r="CU100" i="1"/>
  <c r="CU101" i="1"/>
  <c r="CU102" i="1"/>
  <c r="CU103" i="1"/>
  <c r="CU104" i="1"/>
  <c r="CU105" i="1"/>
  <c r="CU106" i="1"/>
  <c r="CU107" i="1"/>
  <c r="CU108" i="1"/>
  <c r="CU109" i="1"/>
  <c r="CU110" i="1"/>
  <c r="CT83" i="1"/>
  <c r="CT84" i="1"/>
  <c r="CT85" i="1"/>
  <c r="CT86" i="1"/>
  <c r="CT87" i="1"/>
  <c r="CT88" i="1"/>
  <c r="CT89" i="1"/>
  <c r="CT90" i="1"/>
  <c r="CT91" i="1"/>
  <c r="CT92" i="1"/>
  <c r="CT93" i="1"/>
  <c r="CT94" i="1"/>
  <c r="CT95" i="1"/>
  <c r="CT96" i="1"/>
  <c r="CT97" i="1"/>
  <c r="CT98" i="1"/>
  <c r="CT99" i="1"/>
  <c r="CT100" i="1"/>
  <c r="CT101" i="1"/>
  <c r="CT102" i="1"/>
  <c r="CT103" i="1"/>
  <c r="CT104" i="1"/>
  <c r="CT105" i="1"/>
  <c r="CT106" i="1"/>
  <c r="CT107" i="1"/>
  <c r="CT108" i="1"/>
  <c r="CT109" i="1"/>
  <c r="CT110" i="1"/>
  <c r="CS83" i="1"/>
  <c r="CS84" i="1"/>
  <c r="CS85" i="1"/>
  <c r="CS86" i="1"/>
  <c r="CS87" i="1"/>
  <c r="CS88" i="1"/>
  <c r="CS89" i="1"/>
  <c r="CS90" i="1"/>
  <c r="CS91" i="1"/>
  <c r="CS92" i="1"/>
  <c r="CS93" i="1"/>
  <c r="CS94" i="1"/>
  <c r="CS95" i="1"/>
  <c r="CS96" i="1"/>
  <c r="CS97" i="1"/>
  <c r="CS98" i="1"/>
  <c r="CS99" i="1"/>
  <c r="CS100" i="1"/>
  <c r="CS101" i="1"/>
  <c r="CS102" i="1"/>
  <c r="CS103" i="1"/>
  <c r="CS104" i="1"/>
  <c r="CS105" i="1"/>
  <c r="CS106" i="1"/>
  <c r="CS107" i="1"/>
  <c r="CS108" i="1"/>
  <c r="CS109" i="1"/>
  <c r="CS110" i="1"/>
  <c r="CP83" i="1"/>
  <c r="CP84" i="1"/>
  <c r="CP85" i="1"/>
  <c r="CP86" i="1"/>
  <c r="CP87" i="1"/>
  <c r="CP88" i="1"/>
  <c r="CP89" i="1"/>
  <c r="CP90" i="1"/>
  <c r="CP91" i="1"/>
  <c r="CP92" i="1"/>
  <c r="CP93" i="1"/>
  <c r="CP94" i="1"/>
  <c r="CP95" i="1"/>
  <c r="CP96" i="1"/>
  <c r="CP97" i="1"/>
  <c r="CP98" i="1"/>
  <c r="CP99" i="1"/>
  <c r="CP100" i="1"/>
  <c r="CP101" i="1"/>
  <c r="CP102" i="1"/>
  <c r="CP103" i="1"/>
  <c r="CP104" i="1"/>
  <c r="CP105" i="1"/>
  <c r="CP106" i="1"/>
  <c r="CP107" i="1"/>
  <c r="CP108" i="1"/>
  <c r="CP109" i="1"/>
  <c r="CP110" i="1"/>
  <c r="CO83" i="1"/>
  <c r="CO84" i="1"/>
  <c r="CO85" i="1"/>
  <c r="CO86" i="1"/>
  <c r="CO87" i="1"/>
  <c r="CO88" i="1"/>
  <c r="CO89" i="1"/>
  <c r="CO90" i="1"/>
  <c r="CO91" i="1"/>
  <c r="CO92" i="1"/>
  <c r="CO93" i="1"/>
  <c r="CO94" i="1"/>
  <c r="CO95" i="1"/>
  <c r="CO96" i="1"/>
  <c r="CO97" i="1"/>
  <c r="CO98" i="1"/>
  <c r="CO99" i="1"/>
  <c r="CO100" i="1"/>
  <c r="CO101" i="1"/>
  <c r="CO102" i="1"/>
  <c r="CO103" i="1"/>
  <c r="CO104" i="1"/>
  <c r="CO105" i="1"/>
  <c r="CO106" i="1"/>
  <c r="CO107" i="1"/>
  <c r="CO108" i="1"/>
  <c r="CO109" i="1"/>
  <c r="CO110" i="1"/>
  <c r="CN83" i="1"/>
  <c r="CN84" i="1"/>
  <c r="CN85" i="1"/>
  <c r="CN86" i="1"/>
  <c r="CN87" i="1"/>
  <c r="CN88" i="1"/>
  <c r="CN89" i="1"/>
  <c r="CN90" i="1"/>
  <c r="CN91" i="1"/>
  <c r="CN92" i="1"/>
  <c r="CN93" i="1"/>
  <c r="CN94" i="1"/>
  <c r="CN95" i="1"/>
  <c r="CN96" i="1"/>
  <c r="CN97" i="1"/>
  <c r="CN98" i="1"/>
  <c r="CN99" i="1"/>
  <c r="CN100" i="1"/>
  <c r="CN101" i="1"/>
  <c r="CN102" i="1"/>
  <c r="CN103" i="1"/>
  <c r="CN104" i="1"/>
  <c r="CN105" i="1"/>
  <c r="CN106" i="1"/>
  <c r="CN107" i="1"/>
  <c r="CN108" i="1"/>
  <c r="CN109" i="1"/>
  <c r="CN110" i="1"/>
  <c r="CK83" i="1"/>
  <c r="CK84" i="1"/>
  <c r="CK85" i="1"/>
  <c r="CK86" i="1"/>
  <c r="CK87" i="1"/>
  <c r="CK88" i="1"/>
  <c r="CK89" i="1"/>
  <c r="CK90" i="1"/>
  <c r="CK91" i="1"/>
  <c r="CK92" i="1"/>
  <c r="CK93" i="1"/>
  <c r="CK94" i="1"/>
  <c r="CK95" i="1"/>
  <c r="CK96" i="1"/>
  <c r="CK97" i="1"/>
  <c r="CK98" i="1"/>
  <c r="CK99" i="1"/>
  <c r="CK100" i="1"/>
  <c r="CK101" i="1"/>
  <c r="CK102" i="1"/>
  <c r="CK103" i="1"/>
  <c r="CK104" i="1"/>
  <c r="CK105" i="1"/>
  <c r="CK106" i="1"/>
  <c r="CK107" i="1"/>
  <c r="CK108" i="1"/>
  <c r="CK109" i="1"/>
  <c r="CK110" i="1"/>
  <c r="CJ83" i="1"/>
  <c r="CJ84" i="1"/>
  <c r="CJ85" i="1"/>
  <c r="CJ86" i="1"/>
  <c r="CJ87" i="1"/>
  <c r="CJ88" i="1"/>
  <c r="CJ89" i="1"/>
  <c r="CJ90" i="1"/>
  <c r="CJ91" i="1"/>
  <c r="CJ92" i="1"/>
  <c r="CJ93" i="1"/>
  <c r="CJ94" i="1"/>
  <c r="CJ95" i="1"/>
  <c r="CJ96" i="1"/>
  <c r="CJ97" i="1"/>
  <c r="CJ98" i="1"/>
  <c r="CJ99" i="1"/>
  <c r="CJ100" i="1"/>
  <c r="CJ101" i="1"/>
  <c r="CJ102" i="1"/>
  <c r="CJ103" i="1"/>
  <c r="CJ104" i="1"/>
  <c r="CJ105" i="1"/>
  <c r="CJ106" i="1"/>
  <c r="CJ107" i="1"/>
  <c r="CJ108" i="1"/>
  <c r="CJ109" i="1"/>
  <c r="CJ110" i="1"/>
  <c r="CI83" i="1"/>
  <c r="CI84" i="1"/>
  <c r="CI85" i="1"/>
  <c r="CI86" i="1"/>
  <c r="CI87" i="1"/>
  <c r="CI88" i="1"/>
  <c r="CI89" i="1"/>
  <c r="CI90" i="1"/>
  <c r="CI91" i="1"/>
  <c r="CI92" i="1"/>
  <c r="CI93" i="1"/>
  <c r="CI94" i="1"/>
  <c r="CI95" i="1"/>
  <c r="CI96" i="1"/>
  <c r="CI97" i="1"/>
  <c r="CI98" i="1"/>
  <c r="CI99" i="1"/>
  <c r="CI100" i="1"/>
  <c r="CI101" i="1"/>
  <c r="CI102" i="1"/>
  <c r="CI103" i="1"/>
  <c r="CI104" i="1"/>
  <c r="CI105" i="1"/>
  <c r="CI106" i="1"/>
  <c r="CI107" i="1"/>
  <c r="CI108" i="1"/>
  <c r="CI109" i="1"/>
  <c r="CI110" i="1"/>
  <c r="CF83" i="1"/>
  <c r="CF84" i="1"/>
  <c r="CF85" i="1"/>
  <c r="CF86" i="1"/>
  <c r="CF87" i="1"/>
  <c r="CF88" i="1"/>
  <c r="CF89" i="1"/>
  <c r="CF90" i="1"/>
  <c r="CF91" i="1"/>
  <c r="CF92" i="1"/>
  <c r="CF93" i="1"/>
  <c r="CF94" i="1"/>
  <c r="CF95" i="1"/>
  <c r="CF96" i="1"/>
  <c r="CF97" i="1"/>
  <c r="CF98" i="1"/>
  <c r="CF99" i="1"/>
  <c r="CF100" i="1"/>
  <c r="CF101" i="1"/>
  <c r="CF102" i="1"/>
  <c r="CF103" i="1"/>
  <c r="CF104" i="1"/>
  <c r="CF105" i="1"/>
  <c r="CF106" i="1"/>
  <c r="CF107" i="1"/>
  <c r="CF108" i="1"/>
  <c r="CF109" i="1"/>
  <c r="CF110" i="1"/>
  <c r="CE83" i="1"/>
  <c r="CE84" i="1"/>
  <c r="CE85" i="1"/>
  <c r="CE86" i="1"/>
  <c r="CE87" i="1"/>
  <c r="CE88" i="1"/>
  <c r="CE89" i="1"/>
  <c r="CE90" i="1"/>
  <c r="CE91" i="1"/>
  <c r="CE92" i="1"/>
  <c r="CE93" i="1"/>
  <c r="CE94" i="1"/>
  <c r="CE95" i="1"/>
  <c r="CE96" i="1"/>
  <c r="CE97" i="1"/>
  <c r="CE98" i="1"/>
  <c r="CE99" i="1"/>
  <c r="CE100" i="1"/>
  <c r="CE101" i="1"/>
  <c r="CE102" i="1"/>
  <c r="CE103" i="1"/>
  <c r="CE104" i="1"/>
  <c r="CE105" i="1"/>
  <c r="CE106" i="1"/>
  <c r="CE107" i="1"/>
  <c r="CE108" i="1"/>
  <c r="CE109" i="1"/>
  <c r="CE110" i="1"/>
  <c r="CD83" i="1"/>
  <c r="CD84" i="1"/>
  <c r="CD85" i="1"/>
  <c r="CD86" i="1"/>
  <c r="CD87" i="1"/>
  <c r="CD88" i="1"/>
  <c r="CD89" i="1"/>
  <c r="CD90" i="1"/>
  <c r="CD91" i="1"/>
  <c r="CD92" i="1"/>
  <c r="CD93" i="1"/>
  <c r="CD94" i="1"/>
  <c r="CD95" i="1"/>
  <c r="CD96" i="1"/>
  <c r="CD97" i="1"/>
  <c r="CD98" i="1"/>
  <c r="CD99" i="1"/>
  <c r="CD100" i="1"/>
  <c r="CD101" i="1"/>
  <c r="CD102" i="1"/>
  <c r="CD103" i="1"/>
  <c r="CD104" i="1"/>
  <c r="CD105" i="1"/>
  <c r="CD106" i="1"/>
  <c r="CD107" i="1"/>
  <c r="CD108" i="1"/>
  <c r="CD109" i="1"/>
  <c r="CD110" i="1"/>
  <c r="CA83" i="1"/>
  <c r="CA84" i="1"/>
  <c r="CA85" i="1"/>
  <c r="CA86" i="1"/>
  <c r="CA87" i="1"/>
  <c r="CA88" i="1"/>
  <c r="CA89" i="1"/>
  <c r="CA90" i="1"/>
  <c r="CA91" i="1"/>
  <c r="CA92" i="1"/>
  <c r="CA93" i="1"/>
  <c r="CA94" i="1"/>
  <c r="CA95" i="1"/>
  <c r="CA96" i="1"/>
  <c r="CA97" i="1"/>
  <c r="CA98" i="1"/>
  <c r="CA99" i="1"/>
  <c r="CA100" i="1"/>
  <c r="CA101" i="1"/>
  <c r="CA102" i="1"/>
  <c r="CA103" i="1"/>
  <c r="CA104" i="1"/>
  <c r="CA105" i="1"/>
  <c r="CA106" i="1"/>
  <c r="CA107" i="1"/>
  <c r="CA108" i="1"/>
  <c r="CA109" i="1"/>
  <c r="CA110" i="1"/>
  <c r="BZ83" i="1"/>
  <c r="BZ84" i="1"/>
  <c r="BZ85" i="1"/>
  <c r="BZ86" i="1"/>
  <c r="BZ87" i="1"/>
  <c r="BZ88" i="1"/>
  <c r="BZ89" i="1"/>
  <c r="BZ90" i="1"/>
  <c r="BZ91" i="1"/>
  <c r="BZ92" i="1"/>
  <c r="BZ93" i="1"/>
  <c r="BZ94" i="1"/>
  <c r="BZ95" i="1"/>
  <c r="BZ96" i="1"/>
  <c r="BZ97" i="1"/>
  <c r="BZ98" i="1"/>
  <c r="BZ99" i="1"/>
  <c r="BZ100" i="1"/>
  <c r="BZ101" i="1"/>
  <c r="BZ102" i="1"/>
  <c r="BZ103" i="1"/>
  <c r="BZ104" i="1"/>
  <c r="BZ105" i="1"/>
  <c r="BZ106" i="1"/>
  <c r="BZ107" i="1"/>
  <c r="BZ108" i="1"/>
  <c r="BZ109" i="1"/>
  <c r="BZ110" i="1"/>
  <c r="BY83" i="1"/>
  <c r="BY84" i="1"/>
  <c r="BY85" i="1"/>
  <c r="BY86" i="1"/>
  <c r="BY87" i="1"/>
  <c r="BY88" i="1"/>
  <c r="BY89" i="1"/>
  <c r="BY90" i="1"/>
  <c r="BY91" i="1"/>
  <c r="BY92" i="1"/>
  <c r="BY93" i="1"/>
  <c r="BY94" i="1"/>
  <c r="BY95" i="1"/>
  <c r="BY96" i="1"/>
  <c r="BY97" i="1"/>
  <c r="BY98" i="1"/>
  <c r="BY99" i="1"/>
  <c r="BY100" i="1"/>
  <c r="BY101" i="1"/>
  <c r="BY102" i="1"/>
  <c r="BY103" i="1"/>
  <c r="BY104" i="1"/>
  <c r="BY105" i="1"/>
  <c r="BY106" i="1"/>
  <c r="BY107" i="1"/>
  <c r="BY108" i="1"/>
  <c r="BY109" i="1"/>
  <c r="BY110" i="1"/>
  <c r="BY76" i="1"/>
  <c r="BZ76" i="1"/>
  <c r="CA76" i="1"/>
  <c r="CD76" i="1"/>
  <c r="CE76" i="1"/>
  <c r="CF76" i="1"/>
  <c r="CI76" i="1"/>
  <c r="CJ76" i="1"/>
  <c r="CK76" i="1"/>
  <c r="CN76" i="1"/>
  <c r="CO76" i="1"/>
  <c r="CP76" i="1"/>
  <c r="CS76" i="1"/>
  <c r="CT76" i="1"/>
  <c r="CU76" i="1"/>
  <c r="CX76" i="1"/>
  <c r="CY76" i="1"/>
  <c r="CZ76" i="1"/>
  <c r="CY3" i="1"/>
  <c r="CY4" i="1"/>
  <c r="CY5" i="1"/>
  <c r="CY6" i="1"/>
  <c r="CY7" i="1"/>
  <c r="CY8" i="1"/>
  <c r="CY9" i="1"/>
  <c r="CY10" i="1"/>
  <c r="CY11" i="1"/>
  <c r="CY12" i="1"/>
  <c r="CY13" i="1"/>
  <c r="CY14" i="1"/>
  <c r="CY15" i="1"/>
  <c r="CY16" i="1"/>
  <c r="CY17" i="1"/>
  <c r="CY18" i="1"/>
  <c r="CY19" i="1"/>
  <c r="CY20" i="1"/>
  <c r="CY21" i="1"/>
  <c r="CY22" i="1"/>
  <c r="CY23" i="1"/>
  <c r="CY24" i="1"/>
  <c r="CY25" i="1"/>
  <c r="CY26" i="1"/>
  <c r="CY27" i="1"/>
  <c r="CY28" i="1"/>
  <c r="CY29" i="1"/>
  <c r="CY30" i="1"/>
  <c r="CY31" i="1"/>
  <c r="CY32" i="1"/>
  <c r="CY33" i="1"/>
  <c r="CY34" i="1"/>
  <c r="CY35" i="1"/>
  <c r="CY36" i="1"/>
  <c r="CY37" i="1"/>
  <c r="CY38" i="1"/>
  <c r="CY39" i="1"/>
  <c r="CY40" i="1"/>
  <c r="CY41" i="1"/>
  <c r="CY42" i="1"/>
  <c r="CY43" i="1"/>
  <c r="CY44" i="1"/>
  <c r="CY45" i="1"/>
  <c r="CY46" i="1"/>
  <c r="CY47" i="1"/>
  <c r="CY48" i="1"/>
  <c r="CY49" i="1"/>
  <c r="CY50" i="1"/>
  <c r="CY51" i="1"/>
  <c r="CY52" i="1"/>
  <c r="CY53" i="1"/>
  <c r="CY54" i="1"/>
  <c r="CY55" i="1"/>
  <c r="CY56" i="1"/>
  <c r="CY57" i="1"/>
  <c r="CY58" i="1"/>
  <c r="CY59" i="1"/>
  <c r="CY60" i="1"/>
  <c r="CY61" i="1"/>
  <c r="CY62" i="1"/>
  <c r="CY63" i="1"/>
  <c r="CY64" i="1"/>
  <c r="CY65" i="1"/>
  <c r="CY66" i="1"/>
  <c r="CY67" i="1"/>
  <c r="CY68" i="1"/>
  <c r="CY69" i="1"/>
  <c r="CY70" i="1"/>
  <c r="CY71" i="1"/>
  <c r="CY72" i="1"/>
  <c r="CY73" i="1"/>
  <c r="CY74" i="1"/>
  <c r="CY75" i="1"/>
  <c r="CY77" i="1"/>
  <c r="CY78" i="1"/>
  <c r="CY79" i="1"/>
  <c r="CY80" i="1"/>
  <c r="CY81" i="1"/>
  <c r="CY82" i="1"/>
  <c r="CY2" i="1"/>
  <c r="CZ3" i="1"/>
  <c r="CZ4" i="1"/>
  <c r="CZ5" i="1"/>
  <c r="CZ6" i="1"/>
  <c r="CZ7" i="1"/>
  <c r="CZ8" i="1"/>
  <c r="CZ9" i="1"/>
  <c r="CZ10" i="1"/>
  <c r="CZ11" i="1"/>
  <c r="CZ12" i="1"/>
  <c r="CZ13" i="1"/>
  <c r="CZ14" i="1"/>
  <c r="CZ15" i="1"/>
  <c r="CZ16" i="1"/>
  <c r="CZ17" i="1"/>
  <c r="CZ18" i="1"/>
  <c r="CZ19" i="1"/>
  <c r="CZ20" i="1"/>
  <c r="CZ21" i="1"/>
  <c r="CZ22" i="1"/>
  <c r="CZ23" i="1"/>
  <c r="CZ24" i="1"/>
  <c r="CZ25" i="1"/>
  <c r="CZ26" i="1"/>
  <c r="CZ27" i="1"/>
  <c r="CZ28" i="1"/>
  <c r="CZ29" i="1"/>
  <c r="CZ30" i="1"/>
  <c r="CZ31" i="1"/>
  <c r="CZ32" i="1"/>
  <c r="CZ33" i="1"/>
  <c r="CZ34" i="1"/>
  <c r="CZ35" i="1"/>
  <c r="CZ36" i="1"/>
  <c r="CZ37" i="1"/>
  <c r="CZ38" i="1"/>
  <c r="CZ39" i="1"/>
  <c r="CZ40" i="1"/>
  <c r="CZ41" i="1"/>
  <c r="CZ42" i="1"/>
  <c r="CZ43" i="1"/>
  <c r="CZ44" i="1"/>
  <c r="CZ45" i="1"/>
  <c r="CZ46" i="1"/>
  <c r="CZ47" i="1"/>
  <c r="CZ48" i="1"/>
  <c r="CZ49" i="1"/>
  <c r="CZ50" i="1"/>
  <c r="CZ51" i="1"/>
  <c r="CZ52" i="1"/>
  <c r="CZ53" i="1"/>
  <c r="CZ54" i="1"/>
  <c r="CZ55" i="1"/>
  <c r="CZ56" i="1"/>
  <c r="CZ57" i="1"/>
  <c r="CZ58" i="1"/>
  <c r="CZ59" i="1"/>
  <c r="CZ60" i="1"/>
  <c r="CZ61" i="1"/>
  <c r="CZ62" i="1"/>
  <c r="CZ63" i="1"/>
  <c r="CZ64" i="1"/>
  <c r="CZ65" i="1"/>
  <c r="CZ66" i="1"/>
  <c r="CZ67" i="1"/>
  <c r="CZ68" i="1"/>
  <c r="CZ69" i="1"/>
  <c r="CZ70" i="1"/>
  <c r="CZ71" i="1"/>
  <c r="CZ72" i="1"/>
  <c r="CZ73" i="1"/>
  <c r="CZ74" i="1"/>
  <c r="CZ75" i="1"/>
  <c r="CZ77" i="1"/>
  <c r="CZ78" i="1"/>
  <c r="CZ79" i="1"/>
  <c r="CZ80" i="1"/>
  <c r="CZ81" i="1"/>
  <c r="CZ82" i="1"/>
  <c r="CZ2" i="1"/>
  <c r="CX3" i="1"/>
  <c r="CX4" i="1"/>
  <c r="CX5" i="1"/>
  <c r="CX6" i="1"/>
  <c r="CX7" i="1"/>
  <c r="CX8" i="1"/>
  <c r="CX9" i="1"/>
  <c r="DB9" i="1" s="1"/>
  <c r="CX10" i="1"/>
  <c r="CX11" i="1"/>
  <c r="CX12" i="1"/>
  <c r="CX13" i="1"/>
  <c r="CX14" i="1"/>
  <c r="CX15" i="1"/>
  <c r="CX16" i="1"/>
  <c r="CX17" i="1"/>
  <c r="CX18" i="1"/>
  <c r="CX19" i="1"/>
  <c r="CX20" i="1"/>
  <c r="CX21" i="1"/>
  <c r="CX22" i="1"/>
  <c r="CX23" i="1"/>
  <c r="CX24" i="1"/>
  <c r="CX25" i="1"/>
  <c r="CX26" i="1"/>
  <c r="CX27" i="1"/>
  <c r="CX28" i="1"/>
  <c r="CX29" i="1"/>
  <c r="CX30" i="1"/>
  <c r="CX31" i="1"/>
  <c r="CX32" i="1"/>
  <c r="CX33" i="1"/>
  <c r="DB33" i="1" s="1"/>
  <c r="CX34" i="1"/>
  <c r="CX35" i="1"/>
  <c r="CX36" i="1"/>
  <c r="CX37" i="1"/>
  <c r="CX38" i="1"/>
  <c r="CX39" i="1"/>
  <c r="CX40" i="1"/>
  <c r="CX41" i="1"/>
  <c r="CX42" i="1"/>
  <c r="CX43" i="1"/>
  <c r="CX44" i="1"/>
  <c r="CX45" i="1"/>
  <c r="CX46" i="1"/>
  <c r="CX47" i="1"/>
  <c r="CX48" i="1"/>
  <c r="CX49" i="1"/>
  <c r="CX50" i="1"/>
  <c r="CX51" i="1"/>
  <c r="CX52" i="1"/>
  <c r="CX53" i="1"/>
  <c r="CX54" i="1"/>
  <c r="CX55" i="1"/>
  <c r="CX56" i="1"/>
  <c r="CX57" i="1"/>
  <c r="CX58" i="1"/>
  <c r="CX59" i="1"/>
  <c r="CX60" i="1"/>
  <c r="CX61" i="1"/>
  <c r="CX62" i="1"/>
  <c r="CX63" i="1"/>
  <c r="CX64" i="1"/>
  <c r="CX65" i="1"/>
  <c r="CX66" i="1"/>
  <c r="CX67" i="1"/>
  <c r="CX68" i="1"/>
  <c r="CX69" i="1"/>
  <c r="CX70" i="1"/>
  <c r="CX71" i="1"/>
  <c r="CX72" i="1"/>
  <c r="CX73" i="1"/>
  <c r="CX74" i="1"/>
  <c r="CX75" i="1"/>
  <c r="CX77" i="1"/>
  <c r="CX78" i="1"/>
  <c r="CX79" i="1"/>
  <c r="CX80" i="1"/>
  <c r="CX81" i="1"/>
  <c r="CX82" i="1"/>
  <c r="CX2" i="1"/>
  <c r="CU3" i="1"/>
  <c r="CU4" i="1"/>
  <c r="CU5" i="1"/>
  <c r="CU6" i="1"/>
  <c r="CU7" i="1"/>
  <c r="CU8" i="1"/>
  <c r="CU9" i="1"/>
  <c r="CU10" i="1"/>
  <c r="CU11" i="1"/>
  <c r="CU12" i="1"/>
  <c r="CU13" i="1"/>
  <c r="CU14" i="1"/>
  <c r="CU15" i="1"/>
  <c r="CU16" i="1"/>
  <c r="CU17" i="1"/>
  <c r="CU18" i="1"/>
  <c r="CU19" i="1"/>
  <c r="CU20" i="1"/>
  <c r="CU21" i="1"/>
  <c r="CU22" i="1"/>
  <c r="CU23" i="1"/>
  <c r="CU24" i="1"/>
  <c r="CU25" i="1"/>
  <c r="CU26" i="1"/>
  <c r="CU27" i="1"/>
  <c r="CU28" i="1"/>
  <c r="CU29" i="1"/>
  <c r="CU30" i="1"/>
  <c r="CU31" i="1"/>
  <c r="CU32" i="1"/>
  <c r="CU33" i="1"/>
  <c r="CU34" i="1"/>
  <c r="CU35" i="1"/>
  <c r="CU36" i="1"/>
  <c r="CU37" i="1"/>
  <c r="CU38" i="1"/>
  <c r="CU39" i="1"/>
  <c r="CU40" i="1"/>
  <c r="CU41" i="1"/>
  <c r="CU42" i="1"/>
  <c r="CU43" i="1"/>
  <c r="CU44" i="1"/>
  <c r="CU45" i="1"/>
  <c r="CU46" i="1"/>
  <c r="CU47" i="1"/>
  <c r="CU48" i="1"/>
  <c r="CU49" i="1"/>
  <c r="CU50" i="1"/>
  <c r="CU51" i="1"/>
  <c r="CU52" i="1"/>
  <c r="CU53" i="1"/>
  <c r="CU54" i="1"/>
  <c r="CU55" i="1"/>
  <c r="CU56" i="1"/>
  <c r="CU57" i="1"/>
  <c r="CU58" i="1"/>
  <c r="CU59" i="1"/>
  <c r="CU60" i="1"/>
  <c r="CU61" i="1"/>
  <c r="CU62" i="1"/>
  <c r="CU63" i="1"/>
  <c r="CU64" i="1"/>
  <c r="CU65" i="1"/>
  <c r="CU66" i="1"/>
  <c r="CU67" i="1"/>
  <c r="CU68" i="1"/>
  <c r="CU69" i="1"/>
  <c r="CU70" i="1"/>
  <c r="CU71" i="1"/>
  <c r="CU72" i="1"/>
  <c r="CU73" i="1"/>
  <c r="CU74" i="1"/>
  <c r="CU75" i="1"/>
  <c r="CU77" i="1"/>
  <c r="CU78" i="1"/>
  <c r="CU79" i="1"/>
  <c r="CU80" i="1"/>
  <c r="CU81" i="1"/>
  <c r="CU82" i="1"/>
  <c r="CU2" i="1"/>
  <c r="CT3" i="1"/>
  <c r="CT4" i="1"/>
  <c r="CT5" i="1"/>
  <c r="CT6" i="1"/>
  <c r="CT7" i="1"/>
  <c r="CT8" i="1"/>
  <c r="CT9" i="1"/>
  <c r="CT10" i="1"/>
  <c r="CT11" i="1"/>
  <c r="CT12" i="1"/>
  <c r="CT13" i="1"/>
  <c r="CT14" i="1"/>
  <c r="CT15" i="1"/>
  <c r="CT16" i="1"/>
  <c r="CT17" i="1"/>
  <c r="CT18" i="1"/>
  <c r="CT19" i="1"/>
  <c r="CT20" i="1"/>
  <c r="CT21" i="1"/>
  <c r="CT22" i="1"/>
  <c r="CT23" i="1"/>
  <c r="CT24" i="1"/>
  <c r="CT25" i="1"/>
  <c r="CT26" i="1"/>
  <c r="CT27" i="1"/>
  <c r="CT28" i="1"/>
  <c r="CT29" i="1"/>
  <c r="CT30" i="1"/>
  <c r="CT31" i="1"/>
  <c r="CT32" i="1"/>
  <c r="CT33" i="1"/>
  <c r="CT34" i="1"/>
  <c r="CT35" i="1"/>
  <c r="CT36" i="1"/>
  <c r="CT37" i="1"/>
  <c r="CT38" i="1"/>
  <c r="CT39" i="1"/>
  <c r="CT40" i="1"/>
  <c r="CT41" i="1"/>
  <c r="CT42" i="1"/>
  <c r="CT43" i="1"/>
  <c r="CT44" i="1"/>
  <c r="CT45" i="1"/>
  <c r="CT46" i="1"/>
  <c r="CT47" i="1"/>
  <c r="CT48" i="1"/>
  <c r="CT49" i="1"/>
  <c r="CT50" i="1"/>
  <c r="CT51" i="1"/>
  <c r="CT52" i="1"/>
  <c r="CT53" i="1"/>
  <c r="CT54" i="1"/>
  <c r="CT55" i="1"/>
  <c r="CT56" i="1"/>
  <c r="CT57" i="1"/>
  <c r="CT58" i="1"/>
  <c r="CT59" i="1"/>
  <c r="CT60" i="1"/>
  <c r="CT61" i="1"/>
  <c r="CT62" i="1"/>
  <c r="CT63" i="1"/>
  <c r="CT64" i="1"/>
  <c r="CT65" i="1"/>
  <c r="CT66" i="1"/>
  <c r="CT67" i="1"/>
  <c r="CT68" i="1"/>
  <c r="CT69" i="1"/>
  <c r="CT70" i="1"/>
  <c r="CT71" i="1"/>
  <c r="CT72" i="1"/>
  <c r="CT73" i="1"/>
  <c r="CT74" i="1"/>
  <c r="CT75" i="1"/>
  <c r="CT77" i="1"/>
  <c r="CT78" i="1"/>
  <c r="CT79" i="1"/>
  <c r="CT80" i="1"/>
  <c r="CT81" i="1"/>
  <c r="CT82" i="1"/>
  <c r="CS3" i="1"/>
  <c r="CS4" i="1"/>
  <c r="CS5" i="1"/>
  <c r="CS6" i="1"/>
  <c r="CS7" i="1"/>
  <c r="CS8" i="1"/>
  <c r="CS9" i="1"/>
  <c r="CS10" i="1"/>
  <c r="CS11" i="1"/>
  <c r="CS12" i="1"/>
  <c r="CS13" i="1"/>
  <c r="CS14" i="1"/>
  <c r="CS15" i="1"/>
  <c r="CS16" i="1"/>
  <c r="CS17" i="1"/>
  <c r="CS18" i="1"/>
  <c r="CS19" i="1"/>
  <c r="CS20" i="1"/>
  <c r="CS21" i="1"/>
  <c r="CS22" i="1"/>
  <c r="CS23" i="1"/>
  <c r="CS24" i="1"/>
  <c r="CS25" i="1"/>
  <c r="CS26" i="1"/>
  <c r="CS27" i="1"/>
  <c r="CS28" i="1"/>
  <c r="CS29" i="1"/>
  <c r="CS30" i="1"/>
  <c r="CS31" i="1"/>
  <c r="CS32" i="1"/>
  <c r="CS33" i="1"/>
  <c r="CS34" i="1"/>
  <c r="CS35" i="1"/>
  <c r="CS36" i="1"/>
  <c r="CS37" i="1"/>
  <c r="CS38" i="1"/>
  <c r="CS39" i="1"/>
  <c r="CS40" i="1"/>
  <c r="CS41" i="1"/>
  <c r="CS42" i="1"/>
  <c r="CS43" i="1"/>
  <c r="CS44" i="1"/>
  <c r="CS45" i="1"/>
  <c r="CS46" i="1"/>
  <c r="CS47" i="1"/>
  <c r="CS48" i="1"/>
  <c r="CS49" i="1"/>
  <c r="CS50" i="1"/>
  <c r="CS51" i="1"/>
  <c r="CS52" i="1"/>
  <c r="CS53" i="1"/>
  <c r="CS54" i="1"/>
  <c r="CS55" i="1"/>
  <c r="CS56" i="1"/>
  <c r="CS57" i="1"/>
  <c r="CS58" i="1"/>
  <c r="CS59" i="1"/>
  <c r="CS60" i="1"/>
  <c r="CS61" i="1"/>
  <c r="CS62" i="1"/>
  <c r="CS63" i="1"/>
  <c r="CS64" i="1"/>
  <c r="CS65" i="1"/>
  <c r="CS66" i="1"/>
  <c r="CS67" i="1"/>
  <c r="CS68" i="1"/>
  <c r="CS69" i="1"/>
  <c r="CS70" i="1"/>
  <c r="CS71" i="1"/>
  <c r="CS72" i="1"/>
  <c r="CS73" i="1"/>
  <c r="CS74" i="1"/>
  <c r="CS75" i="1"/>
  <c r="CS77" i="1"/>
  <c r="CS78" i="1"/>
  <c r="CS79" i="1"/>
  <c r="CS80" i="1"/>
  <c r="CS81" i="1"/>
  <c r="CS82" i="1"/>
  <c r="CT2" i="1"/>
  <c r="CS2" i="1"/>
  <c r="CN3" i="1"/>
  <c r="CN4" i="1"/>
  <c r="CN5" i="1"/>
  <c r="CN6" i="1"/>
  <c r="CN7" i="1"/>
  <c r="CN8" i="1"/>
  <c r="CN9" i="1"/>
  <c r="CN10" i="1"/>
  <c r="CN11" i="1"/>
  <c r="CN12" i="1"/>
  <c r="CN13" i="1"/>
  <c r="CN14" i="1"/>
  <c r="CN15" i="1"/>
  <c r="CN16" i="1"/>
  <c r="CN17" i="1"/>
  <c r="CN18" i="1"/>
  <c r="CN19" i="1"/>
  <c r="CN20" i="1"/>
  <c r="CN21" i="1"/>
  <c r="CN22" i="1"/>
  <c r="CN23" i="1"/>
  <c r="CN24" i="1"/>
  <c r="CN25" i="1"/>
  <c r="CN26" i="1"/>
  <c r="CN27" i="1"/>
  <c r="CN28" i="1"/>
  <c r="CN29" i="1"/>
  <c r="CN30" i="1"/>
  <c r="CN31" i="1"/>
  <c r="CN32" i="1"/>
  <c r="CN33" i="1"/>
  <c r="CN34" i="1"/>
  <c r="CN35" i="1"/>
  <c r="CN36" i="1"/>
  <c r="CN37" i="1"/>
  <c r="CN38" i="1"/>
  <c r="CN39" i="1"/>
  <c r="CN40" i="1"/>
  <c r="CN41" i="1"/>
  <c r="CN42" i="1"/>
  <c r="CN43" i="1"/>
  <c r="CN44" i="1"/>
  <c r="CN45" i="1"/>
  <c r="CN46" i="1"/>
  <c r="CN47" i="1"/>
  <c r="CN48" i="1"/>
  <c r="CN49" i="1"/>
  <c r="CN50" i="1"/>
  <c r="CN51" i="1"/>
  <c r="CN52" i="1"/>
  <c r="CN53" i="1"/>
  <c r="CN54" i="1"/>
  <c r="CN55" i="1"/>
  <c r="CN56" i="1"/>
  <c r="CN57" i="1"/>
  <c r="CN58" i="1"/>
  <c r="CN59" i="1"/>
  <c r="CN60" i="1"/>
  <c r="CN61" i="1"/>
  <c r="CN62" i="1"/>
  <c r="CN63" i="1"/>
  <c r="CN64" i="1"/>
  <c r="CN65" i="1"/>
  <c r="CN66" i="1"/>
  <c r="CN67" i="1"/>
  <c r="CN68" i="1"/>
  <c r="CN69" i="1"/>
  <c r="CN70" i="1"/>
  <c r="CN71" i="1"/>
  <c r="CN72" i="1"/>
  <c r="CN73" i="1"/>
  <c r="CN74" i="1"/>
  <c r="CN75" i="1"/>
  <c r="CN77" i="1"/>
  <c r="CN78" i="1"/>
  <c r="CN79" i="1"/>
  <c r="CN80" i="1"/>
  <c r="CN81" i="1"/>
  <c r="CN82" i="1"/>
  <c r="CN2" i="1"/>
  <c r="CP3" i="1"/>
  <c r="CP4" i="1"/>
  <c r="CP5" i="1"/>
  <c r="CP6" i="1"/>
  <c r="CP7" i="1"/>
  <c r="CP8" i="1"/>
  <c r="CP9" i="1"/>
  <c r="CP10" i="1"/>
  <c r="CP11" i="1"/>
  <c r="CP12" i="1"/>
  <c r="CP13" i="1"/>
  <c r="CP14" i="1"/>
  <c r="CP15" i="1"/>
  <c r="CP16" i="1"/>
  <c r="CP17" i="1"/>
  <c r="CP18" i="1"/>
  <c r="CP19" i="1"/>
  <c r="CP20" i="1"/>
  <c r="CP21" i="1"/>
  <c r="CP22" i="1"/>
  <c r="CP23" i="1"/>
  <c r="CP24" i="1"/>
  <c r="CP25" i="1"/>
  <c r="CP26" i="1"/>
  <c r="CP27" i="1"/>
  <c r="CP28" i="1"/>
  <c r="CP29" i="1"/>
  <c r="CP30" i="1"/>
  <c r="CP31" i="1"/>
  <c r="CP32" i="1"/>
  <c r="CP33" i="1"/>
  <c r="CP34" i="1"/>
  <c r="CP35" i="1"/>
  <c r="CP36" i="1"/>
  <c r="CP37" i="1"/>
  <c r="CP38" i="1"/>
  <c r="CP39" i="1"/>
  <c r="CP40" i="1"/>
  <c r="CP41" i="1"/>
  <c r="CP42" i="1"/>
  <c r="CP43" i="1"/>
  <c r="CP44" i="1"/>
  <c r="CP45" i="1"/>
  <c r="CP46" i="1"/>
  <c r="CP47" i="1"/>
  <c r="CP48" i="1"/>
  <c r="CP49" i="1"/>
  <c r="CP50" i="1"/>
  <c r="CP51" i="1"/>
  <c r="CP52" i="1"/>
  <c r="CP53" i="1"/>
  <c r="CP54" i="1"/>
  <c r="CP55" i="1"/>
  <c r="CP56" i="1"/>
  <c r="CP57" i="1"/>
  <c r="CP58" i="1"/>
  <c r="CP59" i="1"/>
  <c r="CP60" i="1"/>
  <c r="CP61" i="1"/>
  <c r="CP62" i="1"/>
  <c r="CP63" i="1"/>
  <c r="CP64" i="1"/>
  <c r="CP65" i="1"/>
  <c r="CP66" i="1"/>
  <c r="CP67" i="1"/>
  <c r="CP68" i="1"/>
  <c r="CP69" i="1"/>
  <c r="CP70" i="1"/>
  <c r="CP71" i="1"/>
  <c r="CP72" i="1"/>
  <c r="CP73" i="1"/>
  <c r="CP74" i="1"/>
  <c r="CP75" i="1"/>
  <c r="CP77" i="1"/>
  <c r="CP78" i="1"/>
  <c r="CP79" i="1"/>
  <c r="CP80" i="1"/>
  <c r="CP81" i="1"/>
  <c r="CP82" i="1"/>
  <c r="CO3" i="1"/>
  <c r="CO4" i="1"/>
  <c r="CO5" i="1"/>
  <c r="CO6" i="1"/>
  <c r="CO7" i="1"/>
  <c r="CO8" i="1"/>
  <c r="CO9" i="1"/>
  <c r="CO10" i="1"/>
  <c r="CO11" i="1"/>
  <c r="CO12" i="1"/>
  <c r="CO13" i="1"/>
  <c r="CO14" i="1"/>
  <c r="CO15" i="1"/>
  <c r="CO16" i="1"/>
  <c r="CO17" i="1"/>
  <c r="CO18" i="1"/>
  <c r="CO19" i="1"/>
  <c r="CO20" i="1"/>
  <c r="CO21" i="1"/>
  <c r="CO22" i="1"/>
  <c r="CO23" i="1"/>
  <c r="CO24" i="1"/>
  <c r="CO25" i="1"/>
  <c r="CO26" i="1"/>
  <c r="CO27" i="1"/>
  <c r="CO28" i="1"/>
  <c r="CO29" i="1"/>
  <c r="CO30" i="1"/>
  <c r="CO31" i="1"/>
  <c r="CO32" i="1"/>
  <c r="CO33" i="1"/>
  <c r="CO34" i="1"/>
  <c r="CO35" i="1"/>
  <c r="CO36" i="1"/>
  <c r="CO37" i="1"/>
  <c r="CO38" i="1"/>
  <c r="CO39" i="1"/>
  <c r="CO40" i="1"/>
  <c r="CO41" i="1"/>
  <c r="CO42" i="1"/>
  <c r="CO43" i="1"/>
  <c r="CO44" i="1"/>
  <c r="CO45" i="1"/>
  <c r="CO46" i="1"/>
  <c r="CO47" i="1"/>
  <c r="CO48" i="1"/>
  <c r="CO49" i="1"/>
  <c r="CO50" i="1"/>
  <c r="CO51" i="1"/>
  <c r="CO52" i="1"/>
  <c r="CO53" i="1"/>
  <c r="CO54" i="1"/>
  <c r="CO55" i="1"/>
  <c r="CO56" i="1"/>
  <c r="CO57" i="1"/>
  <c r="CO58" i="1"/>
  <c r="CO59" i="1"/>
  <c r="CO60" i="1"/>
  <c r="CO61" i="1"/>
  <c r="CO62" i="1"/>
  <c r="CO63" i="1"/>
  <c r="CO64" i="1"/>
  <c r="CO65" i="1"/>
  <c r="CO66" i="1"/>
  <c r="CO67" i="1"/>
  <c r="CO68" i="1"/>
  <c r="CO69" i="1"/>
  <c r="CO70" i="1"/>
  <c r="CO71" i="1"/>
  <c r="CO72" i="1"/>
  <c r="CO73" i="1"/>
  <c r="CO74" i="1"/>
  <c r="CO75" i="1"/>
  <c r="CO77" i="1"/>
  <c r="CO78" i="1"/>
  <c r="CO79" i="1"/>
  <c r="CO80" i="1"/>
  <c r="CO81" i="1"/>
  <c r="CO82" i="1"/>
  <c r="CP2" i="1"/>
  <c r="CO2" i="1"/>
  <c r="CK3" i="1"/>
  <c r="CK4" i="1"/>
  <c r="CK5" i="1"/>
  <c r="CK6" i="1"/>
  <c r="CK7" i="1"/>
  <c r="CK8" i="1"/>
  <c r="CK9" i="1"/>
  <c r="CK10" i="1"/>
  <c r="CK11" i="1"/>
  <c r="CK12" i="1"/>
  <c r="CK13" i="1"/>
  <c r="CK14" i="1"/>
  <c r="CK15" i="1"/>
  <c r="CK16" i="1"/>
  <c r="CK17" i="1"/>
  <c r="CK18" i="1"/>
  <c r="CK19" i="1"/>
  <c r="CK20" i="1"/>
  <c r="CK21" i="1"/>
  <c r="CK22" i="1"/>
  <c r="CK23" i="1"/>
  <c r="CK24" i="1"/>
  <c r="CK25" i="1"/>
  <c r="CK26" i="1"/>
  <c r="CK27" i="1"/>
  <c r="CK28" i="1"/>
  <c r="CK29" i="1"/>
  <c r="CK30" i="1"/>
  <c r="CK31" i="1"/>
  <c r="CK32" i="1"/>
  <c r="CK33" i="1"/>
  <c r="CK34" i="1"/>
  <c r="CK35" i="1"/>
  <c r="CK36" i="1"/>
  <c r="CK37" i="1"/>
  <c r="CK38" i="1"/>
  <c r="CK39" i="1"/>
  <c r="CK40" i="1"/>
  <c r="CK41" i="1"/>
  <c r="CK42" i="1"/>
  <c r="CK43" i="1"/>
  <c r="CK44" i="1"/>
  <c r="CK45" i="1"/>
  <c r="CK46" i="1"/>
  <c r="CK47" i="1"/>
  <c r="CK48" i="1"/>
  <c r="CK49" i="1"/>
  <c r="CK50" i="1"/>
  <c r="CK51" i="1"/>
  <c r="CK52" i="1"/>
  <c r="CK53" i="1"/>
  <c r="CK54" i="1"/>
  <c r="CK55" i="1"/>
  <c r="CK56" i="1"/>
  <c r="CK57" i="1"/>
  <c r="CK58" i="1"/>
  <c r="CK59" i="1"/>
  <c r="CK60" i="1"/>
  <c r="CK61" i="1"/>
  <c r="CK62" i="1"/>
  <c r="CK63" i="1"/>
  <c r="CK64" i="1"/>
  <c r="CK65" i="1"/>
  <c r="CK66" i="1"/>
  <c r="CK67" i="1"/>
  <c r="CK68" i="1"/>
  <c r="CK69" i="1"/>
  <c r="CK70" i="1"/>
  <c r="CK71" i="1"/>
  <c r="CK72" i="1"/>
  <c r="CK73" i="1"/>
  <c r="CK74" i="1"/>
  <c r="CK75" i="1"/>
  <c r="CK77" i="1"/>
  <c r="CK78" i="1"/>
  <c r="CK79" i="1"/>
  <c r="CK80" i="1"/>
  <c r="CK81" i="1"/>
  <c r="CK82" i="1"/>
  <c r="CJ3" i="1"/>
  <c r="CJ4" i="1"/>
  <c r="CJ5" i="1"/>
  <c r="CJ6" i="1"/>
  <c r="CJ7" i="1"/>
  <c r="CJ8" i="1"/>
  <c r="CJ9" i="1"/>
  <c r="CJ10" i="1"/>
  <c r="CJ11" i="1"/>
  <c r="CJ12" i="1"/>
  <c r="CJ13" i="1"/>
  <c r="CJ14" i="1"/>
  <c r="CJ15" i="1"/>
  <c r="CJ16" i="1"/>
  <c r="CJ17" i="1"/>
  <c r="CJ18" i="1"/>
  <c r="CJ19" i="1"/>
  <c r="CJ20" i="1"/>
  <c r="CJ21" i="1"/>
  <c r="CJ22" i="1"/>
  <c r="CJ23" i="1"/>
  <c r="CJ24" i="1"/>
  <c r="CJ25" i="1"/>
  <c r="CJ26" i="1"/>
  <c r="CJ27" i="1"/>
  <c r="CJ28" i="1"/>
  <c r="CJ29" i="1"/>
  <c r="CJ30" i="1"/>
  <c r="CJ31" i="1"/>
  <c r="CJ32" i="1"/>
  <c r="CJ33" i="1"/>
  <c r="CJ34" i="1"/>
  <c r="CJ35" i="1"/>
  <c r="CJ36" i="1"/>
  <c r="CJ37" i="1"/>
  <c r="CJ38" i="1"/>
  <c r="CJ39" i="1"/>
  <c r="CJ40" i="1"/>
  <c r="CJ41" i="1"/>
  <c r="CJ42" i="1"/>
  <c r="CJ43" i="1"/>
  <c r="CJ44" i="1"/>
  <c r="CJ45" i="1"/>
  <c r="CJ46" i="1"/>
  <c r="CJ47" i="1"/>
  <c r="CJ48" i="1"/>
  <c r="CJ49" i="1"/>
  <c r="CJ50" i="1"/>
  <c r="CJ51" i="1"/>
  <c r="CJ52" i="1"/>
  <c r="CJ53" i="1"/>
  <c r="CJ54" i="1"/>
  <c r="CJ55" i="1"/>
  <c r="CJ56" i="1"/>
  <c r="CJ57" i="1"/>
  <c r="CJ58" i="1"/>
  <c r="CJ59" i="1"/>
  <c r="CJ60" i="1"/>
  <c r="CJ61" i="1"/>
  <c r="CJ62" i="1"/>
  <c r="CJ63" i="1"/>
  <c r="CJ64" i="1"/>
  <c r="CJ65" i="1"/>
  <c r="CJ66" i="1"/>
  <c r="CJ67" i="1"/>
  <c r="CJ68" i="1"/>
  <c r="CJ69" i="1"/>
  <c r="CJ70" i="1"/>
  <c r="CJ71" i="1"/>
  <c r="CJ72" i="1"/>
  <c r="CJ73" i="1"/>
  <c r="CJ74" i="1"/>
  <c r="CJ75" i="1"/>
  <c r="CJ77" i="1"/>
  <c r="CJ78" i="1"/>
  <c r="CJ79" i="1"/>
  <c r="CJ80" i="1"/>
  <c r="CJ81" i="1"/>
  <c r="CJ82" i="1"/>
  <c r="CI3" i="1"/>
  <c r="CI4" i="1"/>
  <c r="CI5" i="1"/>
  <c r="CI6" i="1"/>
  <c r="CI7" i="1"/>
  <c r="CI8" i="1"/>
  <c r="CI9" i="1"/>
  <c r="CI10" i="1"/>
  <c r="CI11" i="1"/>
  <c r="CI12" i="1"/>
  <c r="CI13" i="1"/>
  <c r="CI14" i="1"/>
  <c r="CI15" i="1"/>
  <c r="CI16" i="1"/>
  <c r="CI17" i="1"/>
  <c r="CI18" i="1"/>
  <c r="CI19" i="1"/>
  <c r="CI20" i="1"/>
  <c r="CI21" i="1"/>
  <c r="CI22" i="1"/>
  <c r="CI23" i="1"/>
  <c r="CI24" i="1"/>
  <c r="CI25" i="1"/>
  <c r="CI26" i="1"/>
  <c r="CI27" i="1"/>
  <c r="CI28" i="1"/>
  <c r="CI29" i="1"/>
  <c r="CI30" i="1"/>
  <c r="CI31" i="1"/>
  <c r="CI32" i="1"/>
  <c r="CI33" i="1"/>
  <c r="CI34" i="1"/>
  <c r="CI35" i="1"/>
  <c r="CI36" i="1"/>
  <c r="CI37" i="1"/>
  <c r="CI38" i="1"/>
  <c r="CI39" i="1"/>
  <c r="CI40" i="1"/>
  <c r="CI41" i="1"/>
  <c r="CI42" i="1"/>
  <c r="CI43" i="1"/>
  <c r="CI44" i="1"/>
  <c r="CI45" i="1"/>
  <c r="CI46" i="1"/>
  <c r="CI47" i="1"/>
  <c r="CI48" i="1"/>
  <c r="CI49" i="1"/>
  <c r="CI50" i="1"/>
  <c r="CI51" i="1"/>
  <c r="CI52" i="1"/>
  <c r="CI53" i="1"/>
  <c r="CI54" i="1"/>
  <c r="CI55" i="1"/>
  <c r="CI56" i="1"/>
  <c r="CI57" i="1"/>
  <c r="CI58" i="1"/>
  <c r="CI59" i="1"/>
  <c r="CI60" i="1"/>
  <c r="CI61" i="1"/>
  <c r="CI62" i="1"/>
  <c r="CI63" i="1"/>
  <c r="CI64" i="1"/>
  <c r="CI65" i="1"/>
  <c r="CI66" i="1"/>
  <c r="CI67" i="1"/>
  <c r="CI68" i="1"/>
  <c r="CI69" i="1"/>
  <c r="CI70" i="1"/>
  <c r="CI71" i="1"/>
  <c r="CI72" i="1"/>
  <c r="CI73" i="1"/>
  <c r="CI74" i="1"/>
  <c r="CI75" i="1"/>
  <c r="CI77" i="1"/>
  <c r="CI78" i="1"/>
  <c r="CI79" i="1"/>
  <c r="CI80" i="1"/>
  <c r="CI81" i="1"/>
  <c r="CI82" i="1"/>
  <c r="CK2" i="1"/>
  <c r="CJ2" i="1"/>
  <c r="CI2" i="1"/>
  <c r="CF3" i="1"/>
  <c r="CF4" i="1"/>
  <c r="CF5" i="1"/>
  <c r="CF6" i="1"/>
  <c r="CF7" i="1"/>
  <c r="CF8" i="1"/>
  <c r="CF9" i="1"/>
  <c r="CF10" i="1"/>
  <c r="CF11" i="1"/>
  <c r="CF12" i="1"/>
  <c r="CF13" i="1"/>
  <c r="CF14" i="1"/>
  <c r="CF15" i="1"/>
  <c r="CF16" i="1"/>
  <c r="CF17" i="1"/>
  <c r="CF18" i="1"/>
  <c r="CF19" i="1"/>
  <c r="CF20" i="1"/>
  <c r="CF21" i="1"/>
  <c r="CF22" i="1"/>
  <c r="CF23" i="1"/>
  <c r="CF24" i="1"/>
  <c r="CF25" i="1"/>
  <c r="CF26" i="1"/>
  <c r="CF27" i="1"/>
  <c r="CF28" i="1"/>
  <c r="CF29" i="1"/>
  <c r="CF30" i="1"/>
  <c r="CF31" i="1"/>
  <c r="CF32" i="1"/>
  <c r="CF33" i="1"/>
  <c r="CF34" i="1"/>
  <c r="CF35" i="1"/>
  <c r="CF36" i="1"/>
  <c r="CF37" i="1"/>
  <c r="CF38" i="1"/>
  <c r="CF39" i="1"/>
  <c r="CF40" i="1"/>
  <c r="CF41" i="1"/>
  <c r="CF42" i="1"/>
  <c r="CF43" i="1"/>
  <c r="CF44" i="1"/>
  <c r="CF45" i="1"/>
  <c r="CF46" i="1"/>
  <c r="CF47" i="1"/>
  <c r="CF48" i="1"/>
  <c r="CF49" i="1"/>
  <c r="CF50" i="1"/>
  <c r="CF51" i="1"/>
  <c r="CF52" i="1"/>
  <c r="CF53" i="1"/>
  <c r="CF54" i="1"/>
  <c r="CF55" i="1"/>
  <c r="CF56" i="1"/>
  <c r="CF57" i="1"/>
  <c r="CF58" i="1"/>
  <c r="CF59" i="1"/>
  <c r="CF60" i="1"/>
  <c r="CF61" i="1"/>
  <c r="CF62" i="1"/>
  <c r="CF63" i="1"/>
  <c r="CF64" i="1"/>
  <c r="CF65" i="1"/>
  <c r="CF66" i="1"/>
  <c r="CF67" i="1"/>
  <c r="CF68" i="1"/>
  <c r="CF69" i="1"/>
  <c r="CF70" i="1"/>
  <c r="CF71" i="1"/>
  <c r="CF72" i="1"/>
  <c r="CF73" i="1"/>
  <c r="CF74" i="1"/>
  <c r="CF75" i="1"/>
  <c r="CF77" i="1"/>
  <c r="CF78" i="1"/>
  <c r="CF79" i="1"/>
  <c r="CF80" i="1"/>
  <c r="CF81" i="1"/>
  <c r="CF82" i="1"/>
  <c r="CE3" i="1"/>
  <c r="CE4" i="1"/>
  <c r="CE5" i="1"/>
  <c r="CE6" i="1"/>
  <c r="CE7" i="1"/>
  <c r="CE8" i="1"/>
  <c r="CE9" i="1"/>
  <c r="CE10" i="1"/>
  <c r="CE11" i="1"/>
  <c r="CE12" i="1"/>
  <c r="CE13" i="1"/>
  <c r="CE14" i="1"/>
  <c r="CE15" i="1"/>
  <c r="CE16" i="1"/>
  <c r="CE17" i="1"/>
  <c r="CE18" i="1"/>
  <c r="CE19" i="1"/>
  <c r="CE20" i="1"/>
  <c r="CE21" i="1"/>
  <c r="CE22" i="1"/>
  <c r="CE23" i="1"/>
  <c r="CE24" i="1"/>
  <c r="CE25" i="1"/>
  <c r="CE26" i="1"/>
  <c r="CE27" i="1"/>
  <c r="CE28" i="1"/>
  <c r="CE29" i="1"/>
  <c r="CE30" i="1"/>
  <c r="CE31" i="1"/>
  <c r="CE32" i="1"/>
  <c r="CE33" i="1"/>
  <c r="CE34" i="1"/>
  <c r="CE35" i="1"/>
  <c r="CE36" i="1"/>
  <c r="CE37" i="1"/>
  <c r="CE38" i="1"/>
  <c r="CE39" i="1"/>
  <c r="CE40" i="1"/>
  <c r="CE41" i="1"/>
  <c r="CE42" i="1"/>
  <c r="CE43" i="1"/>
  <c r="CE44" i="1"/>
  <c r="CE45" i="1"/>
  <c r="CE46" i="1"/>
  <c r="CE47" i="1"/>
  <c r="CE48" i="1"/>
  <c r="CE49" i="1"/>
  <c r="CE50" i="1"/>
  <c r="CE51" i="1"/>
  <c r="CE52" i="1"/>
  <c r="CE53" i="1"/>
  <c r="CE54" i="1"/>
  <c r="CE55" i="1"/>
  <c r="CE56" i="1"/>
  <c r="CE57" i="1"/>
  <c r="CE58" i="1"/>
  <c r="CE59" i="1"/>
  <c r="CE60" i="1"/>
  <c r="CE61" i="1"/>
  <c r="CE62" i="1"/>
  <c r="CE63" i="1"/>
  <c r="CE64" i="1"/>
  <c r="CE65" i="1"/>
  <c r="CE66" i="1"/>
  <c r="CE67" i="1"/>
  <c r="CE68" i="1"/>
  <c r="CE69" i="1"/>
  <c r="CE70" i="1"/>
  <c r="CE71" i="1"/>
  <c r="CE72" i="1"/>
  <c r="CE73" i="1"/>
  <c r="CE74" i="1"/>
  <c r="CE75" i="1"/>
  <c r="CE77" i="1"/>
  <c r="CE78" i="1"/>
  <c r="CE79" i="1"/>
  <c r="CE80" i="1"/>
  <c r="CE81" i="1"/>
  <c r="CE82" i="1"/>
  <c r="CF2" i="1"/>
  <c r="CE2" i="1"/>
  <c r="CD79" i="1"/>
  <c r="CD80" i="1"/>
  <c r="CD81" i="1"/>
  <c r="CD82" i="1"/>
  <c r="CD3" i="1"/>
  <c r="CD4" i="1"/>
  <c r="CD5" i="1"/>
  <c r="CD6" i="1"/>
  <c r="CD7" i="1"/>
  <c r="CD8" i="1"/>
  <c r="CD9" i="1"/>
  <c r="CD10" i="1"/>
  <c r="CD11" i="1"/>
  <c r="CD12" i="1"/>
  <c r="CD13" i="1"/>
  <c r="CD14" i="1"/>
  <c r="CD15" i="1"/>
  <c r="CD16" i="1"/>
  <c r="CD17" i="1"/>
  <c r="CD18" i="1"/>
  <c r="CD19" i="1"/>
  <c r="CD20" i="1"/>
  <c r="CD21" i="1"/>
  <c r="CD22" i="1"/>
  <c r="CD23" i="1"/>
  <c r="CD24" i="1"/>
  <c r="CD25" i="1"/>
  <c r="CD26" i="1"/>
  <c r="CD27" i="1"/>
  <c r="CD28" i="1"/>
  <c r="CD29" i="1"/>
  <c r="CD30" i="1"/>
  <c r="CD31" i="1"/>
  <c r="CD32" i="1"/>
  <c r="CD33" i="1"/>
  <c r="CD34" i="1"/>
  <c r="CD35" i="1"/>
  <c r="CD36" i="1"/>
  <c r="CD37" i="1"/>
  <c r="CD38" i="1"/>
  <c r="CD39" i="1"/>
  <c r="CD40" i="1"/>
  <c r="CD41" i="1"/>
  <c r="CD42" i="1"/>
  <c r="CD43" i="1"/>
  <c r="CD44" i="1"/>
  <c r="CD45" i="1"/>
  <c r="CD46" i="1"/>
  <c r="CD47" i="1"/>
  <c r="CD48" i="1"/>
  <c r="CD49" i="1"/>
  <c r="CD50" i="1"/>
  <c r="CD51" i="1"/>
  <c r="CD52" i="1"/>
  <c r="CD53" i="1"/>
  <c r="CD54" i="1"/>
  <c r="CD55" i="1"/>
  <c r="CD56" i="1"/>
  <c r="CD57" i="1"/>
  <c r="CD58" i="1"/>
  <c r="CD59" i="1"/>
  <c r="CD60" i="1"/>
  <c r="CD61" i="1"/>
  <c r="CD62" i="1"/>
  <c r="CD63" i="1"/>
  <c r="CD64" i="1"/>
  <c r="CD65" i="1"/>
  <c r="CD66" i="1"/>
  <c r="CD67" i="1"/>
  <c r="CD68" i="1"/>
  <c r="CD69" i="1"/>
  <c r="CD70" i="1"/>
  <c r="CD71" i="1"/>
  <c r="CD72" i="1"/>
  <c r="CD73" i="1"/>
  <c r="CD74" i="1"/>
  <c r="CD75" i="1"/>
  <c r="CD77" i="1"/>
  <c r="CD78" i="1"/>
  <c r="CD2" i="1"/>
  <c r="CA25" i="1"/>
  <c r="CA26" i="1"/>
  <c r="CA27" i="1"/>
  <c r="CA28" i="1"/>
  <c r="CA29" i="1"/>
  <c r="CA30" i="1"/>
  <c r="CA31" i="1"/>
  <c r="CA32" i="1"/>
  <c r="CA33" i="1"/>
  <c r="CA34" i="1"/>
  <c r="CA35" i="1"/>
  <c r="CA36" i="1"/>
  <c r="CA37" i="1"/>
  <c r="CA38" i="1"/>
  <c r="CA39" i="1"/>
  <c r="CA40" i="1"/>
  <c r="CA41" i="1"/>
  <c r="CA42" i="1"/>
  <c r="CA43" i="1"/>
  <c r="CA44" i="1"/>
  <c r="CA45" i="1"/>
  <c r="CA46" i="1"/>
  <c r="CA47" i="1"/>
  <c r="CA48" i="1"/>
  <c r="CA49" i="1"/>
  <c r="CA50" i="1"/>
  <c r="CA51" i="1"/>
  <c r="CA52" i="1"/>
  <c r="CA53" i="1"/>
  <c r="CA54" i="1"/>
  <c r="CA55" i="1"/>
  <c r="CA56" i="1"/>
  <c r="CA57" i="1"/>
  <c r="CA58" i="1"/>
  <c r="CA59" i="1"/>
  <c r="CA60" i="1"/>
  <c r="CA61" i="1"/>
  <c r="CA62" i="1"/>
  <c r="CA63" i="1"/>
  <c r="CA64" i="1"/>
  <c r="CA65" i="1"/>
  <c r="CA66" i="1"/>
  <c r="CA67" i="1"/>
  <c r="CA68" i="1"/>
  <c r="CA69" i="1"/>
  <c r="CA70" i="1"/>
  <c r="CA71" i="1"/>
  <c r="CA72" i="1"/>
  <c r="CA73" i="1"/>
  <c r="CA74" i="1"/>
  <c r="CA75" i="1"/>
  <c r="CA77" i="1"/>
  <c r="CA78" i="1"/>
  <c r="CA79" i="1"/>
  <c r="CA80" i="1"/>
  <c r="CA81" i="1"/>
  <c r="CA82" i="1"/>
  <c r="BZ25" i="1"/>
  <c r="BZ26" i="1"/>
  <c r="BZ27" i="1"/>
  <c r="BZ28" i="1"/>
  <c r="BZ29" i="1"/>
  <c r="BZ30" i="1"/>
  <c r="BZ31" i="1"/>
  <c r="BZ32" i="1"/>
  <c r="BZ33" i="1"/>
  <c r="BZ34" i="1"/>
  <c r="BZ35" i="1"/>
  <c r="BZ36" i="1"/>
  <c r="BZ37" i="1"/>
  <c r="BZ38" i="1"/>
  <c r="BZ39" i="1"/>
  <c r="BZ40" i="1"/>
  <c r="BZ41" i="1"/>
  <c r="BZ42" i="1"/>
  <c r="BZ43" i="1"/>
  <c r="BZ44" i="1"/>
  <c r="BZ45" i="1"/>
  <c r="BZ46" i="1"/>
  <c r="BZ47" i="1"/>
  <c r="BZ48" i="1"/>
  <c r="BZ49" i="1"/>
  <c r="BZ50" i="1"/>
  <c r="BZ51" i="1"/>
  <c r="BZ52" i="1"/>
  <c r="BZ53" i="1"/>
  <c r="BZ54" i="1"/>
  <c r="BZ55" i="1"/>
  <c r="BZ56" i="1"/>
  <c r="BZ57" i="1"/>
  <c r="BZ58" i="1"/>
  <c r="BZ59" i="1"/>
  <c r="BZ60" i="1"/>
  <c r="BZ61" i="1"/>
  <c r="BZ62" i="1"/>
  <c r="BZ63" i="1"/>
  <c r="BZ64" i="1"/>
  <c r="BZ65" i="1"/>
  <c r="BZ66" i="1"/>
  <c r="BZ67" i="1"/>
  <c r="BZ68" i="1"/>
  <c r="BZ69" i="1"/>
  <c r="BZ70" i="1"/>
  <c r="BZ71" i="1"/>
  <c r="BZ72" i="1"/>
  <c r="BZ73" i="1"/>
  <c r="BZ74" i="1"/>
  <c r="BZ75" i="1"/>
  <c r="BZ77" i="1"/>
  <c r="BZ78" i="1"/>
  <c r="BZ79" i="1"/>
  <c r="BZ80" i="1"/>
  <c r="BZ81" i="1"/>
  <c r="BZ82" i="1"/>
  <c r="BY82" i="1"/>
  <c r="BY25" i="1"/>
  <c r="BY26" i="1"/>
  <c r="BY27" i="1"/>
  <c r="BY28" i="1"/>
  <c r="BY29" i="1"/>
  <c r="BY30" i="1"/>
  <c r="BY31" i="1"/>
  <c r="BY32" i="1"/>
  <c r="BY33" i="1"/>
  <c r="BY34" i="1"/>
  <c r="BY35" i="1"/>
  <c r="BY36" i="1"/>
  <c r="BY37" i="1"/>
  <c r="BY38" i="1"/>
  <c r="BY39" i="1"/>
  <c r="BY40" i="1"/>
  <c r="BY41" i="1"/>
  <c r="BY42" i="1"/>
  <c r="BY43" i="1"/>
  <c r="BY44" i="1"/>
  <c r="BY45" i="1"/>
  <c r="BY46" i="1"/>
  <c r="BY47" i="1"/>
  <c r="BY48" i="1"/>
  <c r="BY49" i="1"/>
  <c r="BY50" i="1"/>
  <c r="BY51" i="1"/>
  <c r="BY52" i="1"/>
  <c r="BY53" i="1"/>
  <c r="BY54" i="1"/>
  <c r="BY55" i="1"/>
  <c r="BY56" i="1"/>
  <c r="BY57" i="1"/>
  <c r="BY58" i="1"/>
  <c r="BY59" i="1"/>
  <c r="BY60" i="1"/>
  <c r="BY61" i="1"/>
  <c r="BY62" i="1"/>
  <c r="BY63" i="1"/>
  <c r="BY64" i="1"/>
  <c r="BY65" i="1"/>
  <c r="BY66" i="1"/>
  <c r="BY67" i="1"/>
  <c r="BY68" i="1"/>
  <c r="BY69" i="1"/>
  <c r="BY70" i="1"/>
  <c r="BY71" i="1"/>
  <c r="BY72" i="1"/>
  <c r="BY73" i="1"/>
  <c r="BY74" i="1"/>
  <c r="BY75" i="1"/>
  <c r="BY77" i="1"/>
  <c r="BY78" i="1"/>
  <c r="BY79" i="1"/>
  <c r="BY80" i="1"/>
  <c r="BY81" i="1"/>
  <c r="CA3" i="1"/>
  <c r="CA4" i="1"/>
  <c r="CA5" i="1"/>
  <c r="CA6" i="1"/>
  <c r="CA7" i="1"/>
  <c r="CA8" i="1"/>
  <c r="CA9" i="1"/>
  <c r="CA10" i="1"/>
  <c r="CA11" i="1"/>
  <c r="CA12" i="1"/>
  <c r="CA13" i="1"/>
  <c r="CA14" i="1"/>
  <c r="CA15" i="1"/>
  <c r="CA16" i="1"/>
  <c r="CA17" i="1"/>
  <c r="CA18" i="1"/>
  <c r="CA19" i="1"/>
  <c r="CA20" i="1"/>
  <c r="CA21" i="1"/>
  <c r="CA22" i="1"/>
  <c r="CA23" i="1"/>
  <c r="CA24" i="1"/>
  <c r="BZ3" i="1"/>
  <c r="BZ4" i="1"/>
  <c r="BZ5" i="1"/>
  <c r="BZ6" i="1"/>
  <c r="BZ7" i="1"/>
  <c r="BZ8" i="1"/>
  <c r="BZ9" i="1"/>
  <c r="BZ10" i="1"/>
  <c r="BZ11" i="1"/>
  <c r="BZ12" i="1"/>
  <c r="BZ13" i="1"/>
  <c r="BZ14" i="1"/>
  <c r="BZ15" i="1"/>
  <c r="BZ16" i="1"/>
  <c r="BZ17" i="1"/>
  <c r="BZ18" i="1"/>
  <c r="BZ19" i="1"/>
  <c r="BZ20" i="1"/>
  <c r="BZ21" i="1"/>
  <c r="BZ22" i="1"/>
  <c r="BZ23" i="1"/>
  <c r="BZ24" i="1"/>
  <c r="BY3" i="1"/>
  <c r="BY4" i="1"/>
  <c r="BY5" i="1"/>
  <c r="BY6" i="1"/>
  <c r="BY7" i="1"/>
  <c r="BY8" i="1"/>
  <c r="BY9" i="1"/>
  <c r="BY10" i="1"/>
  <c r="BY11" i="1"/>
  <c r="BY12" i="1"/>
  <c r="BY13" i="1"/>
  <c r="BY14" i="1"/>
  <c r="BY15" i="1"/>
  <c r="BY16" i="1"/>
  <c r="BY17" i="1"/>
  <c r="BY18" i="1"/>
  <c r="BY19" i="1"/>
  <c r="BY20" i="1"/>
  <c r="BY21" i="1"/>
  <c r="BY22" i="1"/>
  <c r="BY23" i="1"/>
  <c r="BY24" i="1"/>
  <c r="BY2" i="1"/>
  <c r="CA2" i="1"/>
  <c r="BZ2" i="1"/>
  <c r="G18" i="1" l="1"/>
  <c r="H18" i="1" s="1"/>
  <c r="G13" i="1"/>
  <c r="H13" i="1" s="1"/>
  <c r="G5" i="1"/>
  <c r="H5" i="1" s="1"/>
  <c r="G105" i="1"/>
  <c r="H105" i="1" s="1"/>
  <c r="G97" i="1"/>
  <c r="H97" i="1" s="1"/>
  <c r="G89" i="1"/>
  <c r="H89" i="1" s="1"/>
  <c r="G81" i="1"/>
  <c r="H81" i="1" s="1"/>
  <c r="G73" i="1"/>
  <c r="H73" i="1" s="1"/>
  <c r="G65" i="1"/>
  <c r="H65" i="1" s="1"/>
  <c r="G57" i="1"/>
  <c r="H57" i="1" s="1"/>
  <c r="G49" i="1"/>
  <c r="H49" i="1" s="1"/>
  <c r="G41" i="1"/>
  <c r="H41" i="1" s="1"/>
  <c r="G33" i="1"/>
  <c r="H33" i="1" s="1"/>
  <c r="G25" i="1"/>
  <c r="H25" i="1" s="1"/>
  <c r="G17" i="1"/>
  <c r="H17" i="1" s="1"/>
  <c r="G12" i="1"/>
  <c r="H12" i="1" s="1"/>
  <c r="G4" i="1"/>
  <c r="H4" i="1" s="1"/>
  <c r="G104" i="1"/>
  <c r="H104" i="1" s="1"/>
  <c r="G96" i="1"/>
  <c r="H96" i="1" s="1"/>
  <c r="G88" i="1"/>
  <c r="H88" i="1" s="1"/>
  <c r="G80" i="1"/>
  <c r="H80" i="1" s="1"/>
  <c r="G72" i="1"/>
  <c r="H72" i="1" s="1"/>
  <c r="G64" i="1"/>
  <c r="H64" i="1" s="1"/>
  <c r="G56" i="1"/>
  <c r="H56" i="1" s="1"/>
  <c r="G48" i="1"/>
  <c r="H48" i="1" s="1"/>
  <c r="G40" i="1"/>
  <c r="H40" i="1" s="1"/>
  <c r="G32" i="1"/>
  <c r="H32" i="1" s="1"/>
  <c r="G24" i="1"/>
  <c r="H24" i="1" s="1"/>
  <c r="G16" i="1"/>
  <c r="H16" i="1" s="1"/>
  <c r="G11" i="1"/>
  <c r="H11" i="1" s="1"/>
  <c r="G3" i="1"/>
  <c r="H3" i="1" s="1"/>
  <c r="G103" i="1"/>
  <c r="H103" i="1" s="1"/>
  <c r="G95" i="1"/>
  <c r="H95" i="1" s="1"/>
  <c r="G87" i="1"/>
  <c r="H87" i="1" s="1"/>
  <c r="G79" i="1"/>
  <c r="H79" i="1" s="1"/>
  <c r="G71" i="1"/>
  <c r="H71" i="1" s="1"/>
  <c r="G63" i="1"/>
  <c r="H63" i="1" s="1"/>
  <c r="G55" i="1"/>
  <c r="H55" i="1" s="1"/>
  <c r="G47" i="1"/>
  <c r="H47" i="1" s="1"/>
  <c r="G39" i="1"/>
  <c r="H39" i="1" s="1"/>
  <c r="G31" i="1"/>
  <c r="H31" i="1" s="1"/>
  <c r="G23" i="1"/>
  <c r="H23" i="1" s="1"/>
  <c r="G15" i="1"/>
  <c r="H15" i="1" s="1"/>
  <c r="G10" i="1"/>
  <c r="H10" i="1" s="1"/>
  <c r="G110" i="1"/>
  <c r="H110" i="1" s="1"/>
  <c r="G102" i="1"/>
  <c r="H102" i="1" s="1"/>
  <c r="G94" i="1"/>
  <c r="H94" i="1" s="1"/>
  <c r="G86" i="1"/>
  <c r="H86" i="1" s="1"/>
  <c r="G78" i="1"/>
  <c r="H78" i="1" s="1"/>
  <c r="G70" i="1"/>
  <c r="H70" i="1" s="1"/>
  <c r="G62" i="1"/>
  <c r="H62" i="1" s="1"/>
  <c r="G54" i="1"/>
  <c r="H54" i="1" s="1"/>
  <c r="G46" i="1"/>
  <c r="H46" i="1" s="1"/>
  <c r="G38" i="1"/>
  <c r="H38" i="1" s="1"/>
  <c r="G30" i="1"/>
  <c r="H30" i="1" s="1"/>
  <c r="G22" i="1"/>
  <c r="H22" i="1" s="1"/>
  <c r="G9" i="1"/>
  <c r="H9" i="1" s="1"/>
  <c r="G109" i="1"/>
  <c r="H109" i="1" s="1"/>
  <c r="G101" i="1"/>
  <c r="H101" i="1" s="1"/>
  <c r="G93" i="1"/>
  <c r="H93" i="1" s="1"/>
  <c r="G85" i="1"/>
  <c r="H85" i="1" s="1"/>
  <c r="G77" i="1"/>
  <c r="H77" i="1" s="1"/>
  <c r="G69" i="1"/>
  <c r="H69" i="1" s="1"/>
  <c r="G61" i="1"/>
  <c r="H61" i="1" s="1"/>
  <c r="G53" i="1"/>
  <c r="H53" i="1" s="1"/>
  <c r="G45" i="1"/>
  <c r="H45" i="1" s="1"/>
  <c r="G37" i="1"/>
  <c r="H37" i="1" s="1"/>
  <c r="G29" i="1"/>
  <c r="H29" i="1" s="1"/>
  <c r="G21" i="1"/>
  <c r="H21" i="1" s="1"/>
  <c r="G8" i="1"/>
  <c r="H8" i="1" s="1"/>
  <c r="G108" i="1"/>
  <c r="H108" i="1" s="1"/>
  <c r="G100" i="1"/>
  <c r="H100" i="1" s="1"/>
  <c r="G92" i="1"/>
  <c r="H92" i="1" s="1"/>
  <c r="G84" i="1"/>
  <c r="H84" i="1" s="1"/>
  <c r="G76" i="1"/>
  <c r="H76" i="1" s="1"/>
  <c r="G68" i="1"/>
  <c r="H68" i="1" s="1"/>
  <c r="G60" i="1"/>
  <c r="H60" i="1" s="1"/>
  <c r="G52" i="1"/>
  <c r="H52" i="1" s="1"/>
  <c r="G44" i="1"/>
  <c r="H44" i="1" s="1"/>
  <c r="G36" i="1"/>
  <c r="H36" i="1" s="1"/>
  <c r="G28" i="1"/>
  <c r="H28" i="1" s="1"/>
  <c r="G20" i="1"/>
  <c r="H20" i="1" s="1"/>
  <c r="G2" i="1"/>
  <c r="H2" i="1" s="1"/>
  <c r="G7" i="1"/>
  <c r="H7" i="1" s="1"/>
  <c r="G107" i="1"/>
  <c r="H107" i="1" s="1"/>
  <c r="G99" i="1"/>
  <c r="H99" i="1" s="1"/>
  <c r="G91" i="1"/>
  <c r="H91" i="1" s="1"/>
  <c r="G83" i="1"/>
  <c r="H83" i="1" s="1"/>
  <c r="G75" i="1"/>
  <c r="H75" i="1" s="1"/>
  <c r="G67" i="1"/>
  <c r="H67" i="1" s="1"/>
  <c r="G59" i="1"/>
  <c r="H59" i="1" s="1"/>
  <c r="G51" i="1"/>
  <c r="H51" i="1" s="1"/>
  <c r="G43" i="1"/>
  <c r="H43" i="1" s="1"/>
  <c r="G35" i="1"/>
  <c r="H35" i="1" s="1"/>
  <c r="G27" i="1"/>
  <c r="H27" i="1" s="1"/>
  <c r="G19" i="1"/>
  <c r="H19" i="1" s="1"/>
  <c r="G14" i="1"/>
  <c r="H14" i="1" s="1"/>
  <c r="G6" i="1"/>
  <c r="H6" i="1" s="1"/>
  <c r="G106" i="1"/>
  <c r="H106" i="1" s="1"/>
  <c r="G98" i="1"/>
  <c r="H98" i="1" s="1"/>
  <c r="G90" i="1"/>
  <c r="H90" i="1" s="1"/>
  <c r="G82" i="1"/>
  <c r="H82" i="1" s="1"/>
  <c r="G74" i="1"/>
  <c r="H74" i="1" s="1"/>
  <c r="G66" i="1"/>
  <c r="H66" i="1" s="1"/>
  <c r="G58" i="1"/>
  <c r="H58" i="1" s="1"/>
  <c r="G50" i="1"/>
  <c r="H50" i="1" s="1"/>
  <c r="G42" i="1"/>
  <c r="H42" i="1" s="1"/>
  <c r="G34" i="1"/>
  <c r="H34" i="1" s="1"/>
  <c r="G26" i="1"/>
  <c r="H26" i="1" s="1"/>
  <c r="DB60" i="1"/>
  <c r="DB36" i="1"/>
  <c r="CR109" i="1"/>
  <c r="DB109" i="1"/>
  <c r="DB85" i="1"/>
  <c r="CW93" i="1"/>
  <c r="DB89" i="1"/>
  <c r="CC92" i="1"/>
  <c r="CM104" i="1"/>
  <c r="CM96" i="1"/>
  <c r="CM88" i="1"/>
  <c r="DB104" i="1"/>
  <c r="DB96" i="1"/>
  <c r="DB88" i="1"/>
  <c r="DB108" i="1"/>
  <c r="DB100" i="1"/>
  <c r="CR97" i="1"/>
  <c r="CW101" i="1"/>
  <c r="DB105" i="1"/>
  <c r="CW76" i="1"/>
  <c r="DC107" i="1"/>
  <c r="DC99" i="1"/>
  <c r="DC91" i="1"/>
  <c r="CC83" i="1"/>
  <c r="DD103" i="1"/>
  <c r="DD95" i="1"/>
  <c r="DD87" i="1"/>
  <c r="DE107" i="1"/>
  <c r="DE99" i="1"/>
  <c r="DE91" i="1"/>
  <c r="DE83" i="1"/>
  <c r="CM91" i="1"/>
  <c r="CM83" i="1"/>
  <c r="CW109" i="1"/>
  <c r="DB97" i="1"/>
  <c r="CC106" i="1"/>
  <c r="DC98" i="1"/>
  <c r="CC90" i="1"/>
  <c r="CC110" i="1"/>
  <c r="DD102" i="1"/>
  <c r="CC94" i="1"/>
  <c r="DD86" i="1"/>
  <c r="DE106" i="1"/>
  <c r="DE98" i="1"/>
  <c r="DE90" i="1"/>
  <c r="DB67" i="1"/>
  <c r="DB27" i="1"/>
  <c r="CW103" i="1"/>
  <c r="CW95" i="1"/>
  <c r="CW87" i="1"/>
  <c r="CW107" i="1"/>
  <c r="CW99" i="1"/>
  <c r="CW91" i="1"/>
  <c r="CW83" i="1"/>
  <c r="DB99" i="1"/>
  <c r="DB91" i="1"/>
  <c r="DB83" i="1"/>
  <c r="CR106" i="1"/>
  <c r="CR98" i="1"/>
  <c r="CR90" i="1"/>
  <c r="CW110" i="1"/>
  <c r="CW102" i="1"/>
  <c r="CW94" i="1"/>
  <c r="CW86" i="1"/>
  <c r="CW106" i="1"/>
  <c r="CW98" i="1"/>
  <c r="CW90" i="1"/>
  <c r="DB86" i="1"/>
  <c r="DF100" i="1"/>
  <c r="DF107" i="1"/>
  <c r="CC102" i="1"/>
  <c r="CH106" i="1"/>
  <c r="CH90" i="1"/>
  <c r="CM106" i="1"/>
  <c r="CM98" i="1"/>
  <c r="CM90" i="1"/>
  <c r="DF97" i="1"/>
  <c r="CH109" i="1"/>
  <c r="CH85" i="1"/>
  <c r="CM89" i="1"/>
  <c r="CR101" i="1"/>
  <c r="CR85" i="1"/>
  <c r="CH108" i="1"/>
  <c r="CH100" i="1"/>
  <c r="CH92" i="1"/>
  <c r="CH84" i="1"/>
  <c r="CR108" i="1"/>
  <c r="CR100" i="1"/>
  <c r="CR84" i="1"/>
  <c r="CH107" i="1"/>
  <c r="CH99" i="1"/>
  <c r="CH83" i="1"/>
  <c r="CR103" i="1"/>
  <c r="CR95" i="1"/>
  <c r="DC109" i="1"/>
  <c r="DC101" i="1"/>
  <c r="DC93" i="1"/>
  <c r="DC85" i="1"/>
  <c r="DD105" i="1"/>
  <c r="DD97" i="1"/>
  <c r="DD89" i="1"/>
  <c r="DE109" i="1"/>
  <c r="DE101" i="1"/>
  <c r="DE93" i="1"/>
  <c r="DE85" i="1"/>
  <c r="CC85" i="1"/>
  <c r="CH91" i="1"/>
  <c r="CW104" i="1"/>
  <c r="CW96" i="1"/>
  <c r="CW88" i="1"/>
  <c r="CW108" i="1"/>
  <c r="CW100" i="1"/>
  <c r="CW92" i="1"/>
  <c r="CW84" i="1"/>
  <c r="DB92" i="1"/>
  <c r="DB84" i="1"/>
  <c r="DD110" i="1"/>
  <c r="DC108" i="1"/>
  <c r="DC100" i="1"/>
  <c r="DC84" i="1"/>
  <c r="DD104" i="1"/>
  <c r="DD96" i="1"/>
  <c r="DD88" i="1"/>
  <c r="DE108" i="1"/>
  <c r="DE100" i="1"/>
  <c r="DE92" i="1"/>
  <c r="DE84" i="1"/>
  <c r="DD94" i="1"/>
  <c r="CC103" i="1"/>
  <c r="CH101" i="1"/>
  <c r="CC101" i="1"/>
  <c r="DC104" i="1"/>
  <c r="DC96" i="1"/>
  <c r="DC88" i="1"/>
  <c r="DD108" i="1"/>
  <c r="DD100" i="1"/>
  <c r="DD92" i="1"/>
  <c r="DD84" i="1"/>
  <c r="DE104" i="1"/>
  <c r="DE96" i="1"/>
  <c r="DE88" i="1"/>
  <c r="CC98" i="1"/>
  <c r="CH98" i="1"/>
  <c r="CM105" i="1"/>
  <c r="CM97" i="1"/>
  <c r="CR105" i="1"/>
  <c r="CR89" i="1"/>
  <c r="CR93" i="1"/>
  <c r="DB107" i="1"/>
  <c r="DC106" i="1"/>
  <c r="DF99" i="1"/>
  <c r="DF83" i="1"/>
  <c r="CC76" i="1"/>
  <c r="DC103" i="1"/>
  <c r="CC95" i="1"/>
  <c r="CC87" i="1"/>
  <c r="DD107" i="1"/>
  <c r="DD99" i="1"/>
  <c r="DD91" i="1"/>
  <c r="DD83" i="1"/>
  <c r="DE103" i="1"/>
  <c r="DE95" i="1"/>
  <c r="DE87" i="1"/>
  <c r="DC105" i="1"/>
  <c r="CH97" i="1"/>
  <c r="CH89" i="1"/>
  <c r="DD109" i="1"/>
  <c r="DD101" i="1"/>
  <c r="DD93" i="1"/>
  <c r="DD85" i="1"/>
  <c r="DE105" i="1"/>
  <c r="DE97" i="1"/>
  <c r="DE89" i="1"/>
  <c r="CR92" i="1"/>
  <c r="DB110" i="1"/>
  <c r="DB102" i="1"/>
  <c r="DB94" i="1"/>
  <c r="CC109" i="1"/>
  <c r="DB76" i="1"/>
  <c r="DC110" i="1"/>
  <c r="DC102" i="1"/>
  <c r="DC94" i="1"/>
  <c r="CC86" i="1"/>
  <c r="DD106" i="1"/>
  <c r="DD98" i="1"/>
  <c r="DD90" i="1"/>
  <c r="DE110" i="1"/>
  <c r="DE102" i="1"/>
  <c r="DE94" i="1"/>
  <c r="DE86" i="1"/>
  <c r="CC93" i="1"/>
  <c r="CM103" i="1"/>
  <c r="CM95" i="1"/>
  <c r="CM87" i="1"/>
  <c r="CM107" i="1"/>
  <c r="CM99" i="1"/>
  <c r="CR87" i="1"/>
  <c r="CW105" i="1"/>
  <c r="CW97" i="1"/>
  <c r="CW89" i="1"/>
  <c r="CW85" i="1"/>
  <c r="DB101" i="1"/>
  <c r="DB93" i="1"/>
  <c r="DC90" i="1"/>
  <c r="DE76" i="1"/>
  <c r="CC100" i="1"/>
  <c r="CC91" i="1"/>
  <c r="CH105" i="1"/>
  <c r="DC95" i="1"/>
  <c r="DC87" i="1"/>
  <c r="CM110" i="1"/>
  <c r="CM102" i="1"/>
  <c r="CM94" i="1"/>
  <c r="CM86" i="1"/>
  <c r="CC108" i="1"/>
  <c r="CC99" i="1"/>
  <c r="DC86" i="1"/>
  <c r="DF85" i="1"/>
  <c r="DB106" i="1"/>
  <c r="DB98" i="1"/>
  <c r="DB90" i="1"/>
  <c r="DF109" i="1"/>
  <c r="CM101" i="1"/>
  <c r="CM93" i="1"/>
  <c r="CM85" i="1"/>
  <c r="DF89" i="1"/>
  <c r="CM108" i="1"/>
  <c r="CM100" i="1"/>
  <c r="CM92" i="1"/>
  <c r="CM84" i="1"/>
  <c r="CR104" i="1"/>
  <c r="CR96" i="1"/>
  <c r="CR88" i="1"/>
  <c r="CC84" i="1"/>
  <c r="CH93" i="1"/>
  <c r="DC97" i="1"/>
  <c r="CC107" i="1"/>
  <c r="CC88" i="1"/>
  <c r="CM76" i="1"/>
  <c r="CC96" i="1"/>
  <c r="DC92" i="1"/>
  <c r="CH76" i="1"/>
  <c r="DC89" i="1"/>
  <c r="DD76" i="1"/>
  <c r="CC104" i="1"/>
  <c r="DC83" i="1"/>
  <c r="DB103" i="1"/>
  <c r="DB95" i="1"/>
  <c r="DB87" i="1"/>
  <c r="CC105" i="1"/>
  <c r="CC97" i="1"/>
  <c r="CC89" i="1"/>
  <c r="CR110" i="1"/>
  <c r="CR102" i="1"/>
  <c r="CR94" i="1"/>
  <c r="CR86" i="1"/>
  <c r="DF101" i="1"/>
  <c r="CR76" i="1"/>
  <c r="CR107" i="1"/>
  <c r="CR99" i="1"/>
  <c r="DF91" i="1"/>
  <c r="CR83" i="1"/>
  <c r="CR91" i="1"/>
  <c r="DF105" i="1"/>
  <c r="DF108" i="1"/>
  <c r="DF84" i="1"/>
  <c r="DF93" i="1"/>
  <c r="CM109" i="1"/>
  <c r="DF92" i="1"/>
  <c r="DF76" i="1"/>
  <c r="DF90" i="1"/>
  <c r="DF98" i="1"/>
  <c r="DF106" i="1"/>
  <c r="DF104" i="1"/>
  <c r="DF96" i="1"/>
  <c r="DF88" i="1"/>
  <c r="DF103" i="1"/>
  <c r="DF95" i="1"/>
  <c r="DF87" i="1"/>
  <c r="DF110" i="1"/>
  <c r="DF102" i="1"/>
  <c r="DF94" i="1"/>
  <c r="DF86" i="1"/>
  <c r="CH104" i="1"/>
  <c r="CH96" i="1"/>
  <c r="CH88" i="1"/>
  <c r="CH103" i="1"/>
  <c r="CH95" i="1"/>
  <c r="CH87" i="1"/>
  <c r="CH110" i="1"/>
  <c r="CH102" i="1"/>
  <c r="CH94" i="1"/>
  <c r="CH86" i="1"/>
  <c r="DC76" i="1"/>
  <c r="DD21" i="1"/>
  <c r="DD13" i="1"/>
  <c r="DE19" i="1"/>
  <c r="DE11" i="1"/>
  <c r="DE3" i="1"/>
  <c r="CW11" i="1"/>
  <c r="CM10" i="1"/>
  <c r="DD5" i="1"/>
  <c r="CH21" i="1"/>
  <c r="CW53" i="1"/>
  <c r="CW21" i="1"/>
  <c r="CR29" i="1"/>
  <c r="CM53" i="1"/>
  <c r="CM5" i="1"/>
  <c r="CM4" i="1"/>
  <c r="CW67" i="1"/>
  <c r="CW43" i="1"/>
  <c r="CW19" i="1"/>
  <c r="CM12" i="1"/>
  <c r="CW75" i="1"/>
  <c r="CW59" i="1"/>
  <c r="CW27" i="1"/>
  <c r="DD69" i="1"/>
  <c r="DD61" i="1"/>
  <c r="DD53" i="1"/>
  <c r="DD37" i="1"/>
  <c r="DD29" i="1"/>
  <c r="CM13" i="1"/>
  <c r="CW51" i="1"/>
  <c r="CW35" i="1"/>
  <c r="CW3" i="1"/>
  <c r="CC58" i="1"/>
  <c r="CM11" i="1"/>
  <c r="CM3" i="1"/>
  <c r="CH12" i="1"/>
  <c r="CW28" i="1"/>
  <c r="CW12" i="1"/>
  <c r="CM57" i="1"/>
  <c r="CM9" i="1"/>
  <c r="CM8" i="1"/>
  <c r="CM14" i="1"/>
  <c r="CM6" i="1"/>
  <c r="CR37" i="1"/>
  <c r="CM49" i="1"/>
  <c r="CM7" i="1"/>
  <c r="CM65" i="1"/>
  <c r="CM81" i="1"/>
  <c r="CM64" i="1"/>
  <c r="CM56" i="1"/>
  <c r="CM40" i="1"/>
  <c r="CM32" i="1"/>
  <c r="CM24" i="1"/>
  <c r="CM16" i="1"/>
  <c r="CM60" i="1"/>
  <c r="CM52" i="1"/>
  <c r="CR32" i="1"/>
  <c r="CM70" i="1"/>
  <c r="CC36" i="1"/>
  <c r="CM61" i="1"/>
  <c r="CM37" i="1"/>
  <c r="DC6" i="1"/>
  <c r="CM77" i="1"/>
  <c r="CM68" i="1"/>
  <c r="CM44" i="1"/>
  <c r="CM36" i="1"/>
  <c r="CM28" i="1"/>
  <c r="CM20" i="1"/>
  <c r="CR61" i="1"/>
  <c r="CR45" i="1"/>
  <c r="CR43" i="1"/>
  <c r="CR35" i="1"/>
  <c r="CM45" i="1"/>
  <c r="CM21" i="1"/>
  <c r="DC22" i="1"/>
  <c r="CM75" i="1"/>
  <c r="CM59" i="1"/>
  <c r="CM51" i="1"/>
  <c r="CM43" i="1"/>
  <c r="CM35" i="1"/>
  <c r="CM27" i="1"/>
  <c r="CM19" i="1"/>
  <c r="DB38" i="1"/>
  <c r="DB14" i="1"/>
  <c r="CM69" i="1"/>
  <c r="CM29" i="1"/>
  <c r="DB21" i="1"/>
  <c r="DB5" i="1"/>
  <c r="CM67" i="1"/>
  <c r="CC35" i="1"/>
  <c r="CR59" i="1"/>
  <c r="CH60" i="1"/>
  <c r="CH28" i="1"/>
  <c r="CR21" i="1"/>
  <c r="CR13" i="1"/>
  <c r="DC5" i="1"/>
  <c r="CR67" i="1"/>
  <c r="CR27" i="1"/>
  <c r="DF20" i="1"/>
  <c r="DF12" i="1"/>
  <c r="DF4" i="1"/>
  <c r="CW73" i="1"/>
  <c r="CW42" i="1"/>
  <c r="CW18" i="1"/>
  <c r="CW56" i="1"/>
  <c r="CW24" i="1"/>
  <c r="DB77" i="1"/>
  <c r="CH77" i="1"/>
  <c r="CH5" i="1"/>
  <c r="CM2" i="1"/>
  <c r="CR19" i="1"/>
  <c r="CR11" i="1"/>
  <c r="CR3" i="1"/>
  <c r="CW69" i="1"/>
  <c r="CW61" i="1"/>
  <c r="CW45" i="1"/>
  <c r="CW29" i="1"/>
  <c r="DB19" i="1"/>
  <c r="DB3" i="1"/>
  <c r="CH78" i="1"/>
  <c r="CH70" i="1"/>
  <c r="CH6" i="1"/>
  <c r="CR77" i="1"/>
  <c r="CR69" i="1"/>
  <c r="DB47" i="1"/>
  <c r="DB23" i="1"/>
  <c r="DC13" i="1"/>
  <c r="CH61" i="1"/>
  <c r="CH45" i="1"/>
  <c r="CR44" i="1"/>
  <c r="CR36" i="1"/>
  <c r="DF77" i="1"/>
  <c r="DF69" i="1"/>
  <c r="DF61" i="1"/>
  <c r="DF53" i="1"/>
  <c r="DF45" i="1"/>
  <c r="DF37" i="1"/>
  <c r="DF29" i="1"/>
  <c r="DF21" i="1"/>
  <c r="DB6" i="1"/>
  <c r="DC41" i="1"/>
  <c r="DD59" i="1"/>
  <c r="DE5" i="1"/>
  <c r="CH51" i="1"/>
  <c r="CH19" i="1"/>
  <c r="CR28" i="1"/>
  <c r="CR12" i="1"/>
  <c r="CR4" i="1"/>
  <c r="DB79" i="1"/>
  <c r="DB55" i="1"/>
  <c r="DB64" i="1"/>
  <c r="DB16" i="1"/>
  <c r="DB8" i="1"/>
  <c r="DD4" i="1"/>
  <c r="DC81" i="1"/>
  <c r="DC33" i="1"/>
  <c r="DD3" i="1"/>
  <c r="DD67" i="1"/>
  <c r="DD35" i="1"/>
  <c r="DC2" i="1"/>
  <c r="DE21" i="1"/>
  <c r="DE13" i="1"/>
  <c r="DC60" i="1"/>
  <c r="DC36" i="1"/>
  <c r="CH75" i="1"/>
  <c r="CH67" i="1"/>
  <c r="CH59" i="1"/>
  <c r="CH43" i="1"/>
  <c r="CH35" i="1"/>
  <c r="CH27" i="1"/>
  <c r="CH11" i="1"/>
  <c r="CH3" i="1"/>
  <c r="CR68" i="1"/>
  <c r="CR52" i="1"/>
  <c r="DC24" i="1"/>
  <c r="DC16" i="1"/>
  <c r="DC8" i="1"/>
  <c r="DE20" i="1"/>
  <c r="DE12" i="1"/>
  <c r="DE4" i="1"/>
  <c r="DE80" i="1"/>
  <c r="DE72" i="1"/>
  <c r="DE64" i="1"/>
  <c r="DE56" i="1"/>
  <c r="DE48" i="1"/>
  <c r="DE40" i="1"/>
  <c r="DE32" i="1"/>
  <c r="CH74" i="1"/>
  <c r="CH58" i="1"/>
  <c r="CH42" i="1"/>
  <c r="CH18" i="1"/>
  <c r="DF14" i="1"/>
  <c r="DF6" i="1"/>
  <c r="CW37" i="1"/>
  <c r="CW13" i="1"/>
  <c r="CW5" i="1"/>
  <c r="CW38" i="1"/>
  <c r="DB75" i="1"/>
  <c r="DB59" i="1"/>
  <c r="DB51" i="1"/>
  <c r="DB43" i="1"/>
  <c r="DB35" i="1"/>
  <c r="DB11" i="1"/>
  <c r="DB46" i="1"/>
  <c r="DB30" i="1"/>
  <c r="DB22" i="1"/>
  <c r="DC49" i="1"/>
  <c r="CW68" i="1"/>
  <c r="CW60" i="1"/>
  <c r="CW52" i="1"/>
  <c r="CW44" i="1"/>
  <c r="CW36" i="1"/>
  <c r="CW20" i="1"/>
  <c r="CW4" i="1"/>
  <c r="DD12" i="1"/>
  <c r="DD51" i="1"/>
  <c r="CH9" i="1"/>
  <c r="CR2" i="1"/>
  <c r="CW74" i="1"/>
  <c r="DB2" i="1"/>
  <c r="DB68" i="1"/>
  <c r="DB52" i="1"/>
  <c r="DB44" i="1"/>
  <c r="DB28" i="1"/>
  <c r="DB20" i="1"/>
  <c r="DB12" i="1"/>
  <c r="DB4" i="1"/>
  <c r="DE18" i="1"/>
  <c r="DC73" i="1"/>
  <c r="DC25" i="1"/>
  <c r="DD19" i="1"/>
  <c r="DD75" i="1"/>
  <c r="DD27" i="1"/>
  <c r="DD2" i="1"/>
  <c r="DD17" i="1"/>
  <c r="DE23" i="1"/>
  <c r="DC62" i="1"/>
  <c r="DC38" i="1"/>
  <c r="DD73" i="1"/>
  <c r="DD57" i="1"/>
  <c r="DD25" i="1"/>
  <c r="DE75" i="1"/>
  <c r="DE67" i="1"/>
  <c r="DE59" i="1"/>
  <c r="DE51" i="1"/>
  <c r="DE43" i="1"/>
  <c r="DE35" i="1"/>
  <c r="CH69" i="1"/>
  <c r="CH53" i="1"/>
  <c r="CH29" i="1"/>
  <c r="CH13" i="1"/>
  <c r="CR6" i="1"/>
  <c r="CR5" i="1"/>
  <c r="CW81" i="1"/>
  <c r="CW65" i="1"/>
  <c r="CW49" i="1"/>
  <c r="CW41" i="1"/>
  <c r="CW33" i="1"/>
  <c r="CW25" i="1"/>
  <c r="CW17" i="1"/>
  <c r="CW9" i="1"/>
  <c r="DB70" i="1"/>
  <c r="DB54" i="1"/>
  <c r="DB81" i="1"/>
  <c r="DB73" i="1"/>
  <c r="DB65" i="1"/>
  <c r="DB57" i="1"/>
  <c r="DB49" i="1"/>
  <c r="DB41" i="1"/>
  <c r="DB25" i="1"/>
  <c r="DB17" i="1"/>
  <c r="DB82" i="1"/>
  <c r="DB34" i="1"/>
  <c r="DB18" i="1"/>
  <c r="DB10" i="1"/>
  <c r="DD20" i="1"/>
  <c r="DE10" i="1"/>
  <c r="DC57" i="1"/>
  <c r="DD11" i="1"/>
  <c r="DD43" i="1"/>
  <c r="CC3" i="1"/>
  <c r="DD9" i="1"/>
  <c r="DC54" i="1"/>
  <c r="DC30" i="1"/>
  <c r="DD65" i="1"/>
  <c r="DD33" i="1"/>
  <c r="DE2" i="1"/>
  <c r="DD80" i="1"/>
  <c r="DD72" i="1"/>
  <c r="DD64" i="1"/>
  <c r="DD56" i="1"/>
  <c r="DD48" i="1"/>
  <c r="DD40" i="1"/>
  <c r="DD32" i="1"/>
  <c r="DE82" i="1"/>
  <c r="DE74" i="1"/>
  <c r="DE66" i="1"/>
  <c r="DE58" i="1"/>
  <c r="DE50" i="1"/>
  <c r="DE42" i="1"/>
  <c r="DE34" i="1"/>
  <c r="DE26" i="1"/>
  <c r="CH68" i="1"/>
  <c r="CH52" i="1"/>
  <c r="CH44" i="1"/>
  <c r="CH36" i="1"/>
  <c r="CH20" i="1"/>
  <c r="CH4" i="1"/>
  <c r="CR7" i="1"/>
  <c r="CW55" i="1"/>
  <c r="CW47" i="1"/>
  <c r="CW39" i="1"/>
  <c r="CW31" i="1"/>
  <c r="CW23" i="1"/>
  <c r="CW15" i="1"/>
  <c r="CW7" i="1"/>
  <c r="DB69" i="1"/>
  <c r="DB61" i="1"/>
  <c r="DB53" i="1"/>
  <c r="DB45" i="1"/>
  <c r="DB37" i="1"/>
  <c r="DB13" i="1"/>
  <c r="CH66" i="1"/>
  <c r="CH50" i="1"/>
  <c r="CH34" i="1"/>
  <c r="CH26" i="1"/>
  <c r="CH10" i="1"/>
  <c r="CH82" i="1"/>
  <c r="DE27" i="1"/>
  <c r="CC27" i="1"/>
  <c r="CC33" i="1"/>
  <c r="DD23" i="1"/>
  <c r="DD15" i="1"/>
  <c r="DD22" i="1"/>
  <c r="DC78" i="1"/>
  <c r="CC78" i="1"/>
  <c r="DD49" i="1"/>
  <c r="CC49" i="1"/>
  <c r="DC7" i="1"/>
  <c r="CC7" i="1"/>
  <c r="CC69" i="1"/>
  <c r="DC69" i="1"/>
  <c r="CM73" i="1"/>
  <c r="CM41" i="1"/>
  <c r="CM33" i="1"/>
  <c r="CM17" i="1"/>
  <c r="DD81" i="1"/>
  <c r="CC81" i="1"/>
  <c r="DC23" i="1"/>
  <c r="CC23" i="1"/>
  <c r="DC61" i="1"/>
  <c r="CC61" i="1"/>
  <c r="DC37" i="1"/>
  <c r="CC37" i="1"/>
  <c r="CM25" i="1"/>
  <c r="DC52" i="1"/>
  <c r="CC52" i="1"/>
  <c r="DC44" i="1"/>
  <c r="CC44" i="1"/>
  <c r="DC28" i="1"/>
  <c r="CC28" i="1"/>
  <c r="DD71" i="1"/>
  <c r="DD55" i="1"/>
  <c r="DD39" i="1"/>
  <c r="DD31" i="1"/>
  <c r="DE73" i="1"/>
  <c r="DE65" i="1"/>
  <c r="DE57" i="1"/>
  <c r="DE49" i="1"/>
  <c r="DE41" i="1"/>
  <c r="DE33" i="1"/>
  <c r="DE25" i="1"/>
  <c r="CH54" i="1"/>
  <c r="CH30" i="1"/>
  <c r="CH14" i="1"/>
  <c r="CH79" i="1"/>
  <c r="CC9" i="1"/>
  <c r="DC9" i="1"/>
  <c r="DD14" i="1"/>
  <c r="CC6" i="1"/>
  <c r="DD6" i="1"/>
  <c r="DC68" i="1"/>
  <c r="CC68" i="1"/>
  <c r="DD79" i="1"/>
  <c r="DD63" i="1"/>
  <c r="DD47" i="1"/>
  <c r="DE81" i="1"/>
  <c r="CC21" i="1"/>
  <c r="CC11" i="1"/>
  <c r="CC75" i="1"/>
  <c r="CC51" i="1"/>
  <c r="CC67" i="1"/>
  <c r="CC17" i="1"/>
  <c r="DC17" i="1"/>
  <c r="DD7" i="1"/>
  <c r="DC70" i="1"/>
  <c r="CC70" i="1"/>
  <c r="DC46" i="1"/>
  <c r="CC46" i="1"/>
  <c r="CC41" i="1"/>
  <c r="DD41" i="1"/>
  <c r="DC15" i="1"/>
  <c r="CC15" i="1"/>
  <c r="DC77" i="1"/>
  <c r="CC77" i="1"/>
  <c r="CC53" i="1"/>
  <c r="DC53" i="1"/>
  <c r="DC45" i="1"/>
  <c r="CC45" i="1"/>
  <c r="DC29" i="1"/>
  <c r="CC29" i="1"/>
  <c r="CC12" i="1"/>
  <c r="CC5" i="1"/>
  <c r="DD77" i="1"/>
  <c r="DD45" i="1"/>
  <c r="DE79" i="1"/>
  <c r="DE71" i="1"/>
  <c r="DE63" i="1"/>
  <c r="DE55" i="1"/>
  <c r="DE47" i="1"/>
  <c r="DE39" i="1"/>
  <c r="DE31" i="1"/>
  <c r="CC59" i="1"/>
  <c r="DC59" i="1"/>
  <c r="DC27" i="1"/>
  <c r="DD54" i="1"/>
  <c r="DD38" i="1"/>
  <c r="CM79" i="1"/>
  <c r="CM55" i="1"/>
  <c r="DC11" i="1"/>
  <c r="DC80" i="1"/>
  <c r="DC56" i="1"/>
  <c r="DC40" i="1"/>
  <c r="DC18" i="1"/>
  <c r="DC10" i="1"/>
  <c r="DD24" i="1"/>
  <c r="DD16" i="1"/>
  <c r="DD8" i="1"/>
  <c r="DE22" i="1"/>
  <c r="DE14" i="1"/>
  <c r="DE6" i="1"/>
  <c r="CC13" i="1"/>
  <c r="DC79" i="1"/>
  <c r="CC71" i="1"/>
  <c r="DC71" i="1"/>
  <c r="DC63" i="1"/>
  <c r="DC55" i="1"/>
  <c r="DC47" i="1"/>
  <c r="DC39" i="1"/>
  <c r="DC31" i="1"/>
  <c r="DD82" i="1"/>
  <c r="DD74" i="1"/>
  <c r="DD66" i="1"/>
  <c r="DD58" i="1"/>
  <c r="DD50" i="1"/>
  <c r="DD42" i="1"/>
  <c r="DD34" i="1"/>
  <c r="DD26" i="1"/>
  <c r="DE68" i="1"/>
  <c r="DE60" i="1"/>
  <c r="DE52" i="1"/>
  <c r="DE44" i="1"/>
  <c r="DE36" i="1"/>
  <c r="DE28" i="1"/>
  <c r="CH80" i="1"/>
  <c r="CR80" i="1"/>
  <c r="CR72" i="1"/>
  <c r="CR64" i="1"/>
  <c r="CR56" i="1"/>
  <c r="CR48" i="1"/>
  <c r="CR40" i="1"/>
  <c r="CR24" i="1"/>
  <c r="DF71" i="1"/>
  <c r="DF23" i="1"/>
  <c r="DF15" i="1"/>
  <c r="DF7" i="1"/>
  <c r="CM82" i="1"/>
  <c r="CM74" i="1"/>
  <c r="DF78" i="1"/>
  <c r="DF70" i="1"/>
  <c r="DF62" i="1"/>
  <c r="DF54" i="1"/>
  <c r="DF46" i="1"/>
  <c r="DF38" i="1"/>
  <c r="DF30" i="1"/>
  <c r="DF22" i="1"/>
  <c r="DC21" i="1"/>
  <c r="DF13" i="1"/>
  <c r="DF5" i="1"/>
  <c r="CM72" i="1"/>
  <c r="CM48" i="1"/>
  <c r="DF68" i="1"/>
  <c r="CC60" i="1"/>
  <c r="DF60" i="1"/>
  <c r="DF52" i="1"/>
  <c r="DF44" i="1"/>
  <c r="DF36" i="1"/>
  <c r="DF28" i="1"/>
  <c r="CW79" i="1"/>
  <c r="CW71" i="1"/>
  <c r="CW63" i="1"/>
  <c r="DC67" i="1"/>
  <c r="DC35" i="1"/>
  <c r="DD70" i="1"/>
  <c r="CM15" i="1"/>
  <c r="DF67" i="1"/>
  <c r="DF51" i="1"/>
  <c r="DF35" i="1"/>
  <c r="DF19" i="1"/>
  <c r="DF3" i="1"/>
  <c r="DE17" i="1"/>
  <c r="DC66" i="1"/>
  <c r="DC50" i="1"/>
  <c r="DC34" i="1"/>
  <c r="CM78" i="1"/>
  <c r="CM62" i="1"/>
  <c r="CM54" i="1"/>
  <c r="CM46" i="1"/>
  <c r="CM30" i="1"/>
  <c r="CM22" i="1"/>
  <c r="CC18" i="1"/>
  <c r="CC82" i="1"/>
  <c r="DF82" i="1"/>
  <c r="DF74" i="1"/>
  <c r="CC66" i="1"/>
  <c r="DF66" i="1"/>
  <c r="DF58" i="1"/>
  <c r="DF50" i="1"/>
  <c r="CC42" i="1"/>
  <c r="DF42" i="1"/>
  <c r="CC34" i="1"/>
  <c r="DF34" i="1"/>
  <c r="CC26" i="1"/>
  <c r="DF26" i="1"/>
  <c r="DF18" i="1"/>
  <c r="CC10" i="1"/>
  <c r="DF10" i="1"/>
  <c r="DB80" i="1"/>
  <c r="DB32" i="1"/>
  <c r="DB24" i="1"/>
  <c r="CH37" i="1"/>
  <c r="DC14" i="1"/>
  <c r="CC14" i="1"/>
  <c r="CC4" i="1"/>
  <c r="DC51" i="1"/>
  <c r="DD78" i="1"/>
  <c r="DD46" i="1"/>
  <c r="DF75" i="1"/>
  <c r="DF59" i="1"/>
  <c r="DF43" i="1"/>
  <c r="DF27" i="1"/>
  <c r="DF11" i="1"/>
  <c r="DE9" i="1"/>
  <c r="DC74" i="1"/>
  <c r="DC58" i="1"/>
  <c r="DC42" i="1"/>
  <c r="DC26" i="1"/>
  <c r="DC20" i="1"/>
  <c r="DC12" i="1"/>
  <c r="DC4" i="1"/>
  <c r="DD18" i="1"/>
  <c r="DD10" i="1"/>
  <c r="DE24" i="1"/>
  <c r="DE16" i="1"/>
  <c r="DE8" i="1"/>
  <c r="CC20" i="1"/>
  <c r="CC73" i="1"/>
  <c r="CC65" i="1"/>
  <c r="DD68" i="1"/>
  <c r="DD60" i="1"/>
  <c r="DD52" i="1"/>
  <c r="DD44" i="1"/>
  <c r="DD36" i="1"/>
  <c r="DD28" i="1"/>
  <c r="DE78" i="1"/>
  <c r="DE70" i="1"/>
  <c r="DE62" i="1"/>
  <c r="DE54" i="1"/>
  <c r="DE46" i="1"/>
  <c r="DE38" i="1"/>
  <c r="DE30" i="1"/>
  <c r="CC50" i="1"/>
  <c r="CH2" i="1"/>
  <c r="CH62" i="1"/>
  <c r="CH46" i="1"/>
  <c r="CH22" i="1"/>
  <c r="DF81" i="1"/>
  <c r="DF73" i="1"/>
  <c r="DF65" i="1"/>
  <c r="DF49" i="1"/>
  <c r="DF41" i="1"/>
  <c r="DF33" i="1"/>
  <c r="DF25" i="1"/>
  <c r="DF17" i="1"/>
  <c r="DF9" i="1"/>
  <c r="DB63" i="1"/>
  <c r="DB39" i="1"/>
  <c r="DC65" i="1"/>
  <c r="DC75" i="1"/>
  <c r="DC43" i="1"/>
  <c r="DD62" i="1"/>
  <c r="DD30" i="1"/>
  <c r="CM63" i="1"/>
  <c r="DF2" i="1"/>
  <c r="DC19" i="1"/>
  <c r="DC3" i="1"/>
  <c r="DE15" i="1"/>
  <c r="DE7" i="1"/>
  <c r="CC19" i="1"/>
  <c r="DC72" i="1"/>
  <c r="DC64" i="1"/>
  <c r="DC48" i="1"/>
  <c r="DC32" i="1"/>
  <c r="DC82" i="1"/>
  <c r="DE77" i="1"/>
  <c r="DE69" i="1"/>
  <c r="DE61" i="1"/>
  <c r="DE53" i="1"/>
  <c r="DE45" i="1"/>
  <c r="DE37" i="1"/>
  <c r="DE29" i="1"/>
  <c r="CC74" i="1"/>
  <c r="CC43" i="1"/>
  <c r="CH38" i="1"/>
  <c r="CH81" i="1"/>
  <c r="CR60" i="1"/>
  <c r="CR20" i="1"/>
  <c r="CC80" i="1"/>
  <c r="DF80" i="1"/>
  <c r="CC72" i="1"/>
  <c r="DF72" i="1"/>
  <c r="CC64" i="1"/>
  <c r="DF64" i="1"/>
  <c r="CC56" i="1"/>
  <c r="DF56" i="1"/>
  <c r="CC48" i="1"/>
  <c r="DF48" i="1"/>
  <c r="CC40" i="1"/>
  <c r="DF40" i="1"/>
  <c r="CC32" i="1"/>
  <c r="DF32" i="1"/>
  <c r="CC24" i="1"/>
  <c r="DF24" i="1"/>
  <c r="CC16" i="1"/>
  <c r="DF16" i="1"/>
  <c r="CC8" i="1"/>
  <c r="DF8" i="1"/>
  <c r="CW80" i="1"/>
  <c r="CW72" i="1"/>
  <c r="CW64" i="1"/>
  <c r="CW48" i="1"/>
  <c r="CW40" i="1"/>
  <c r="CW32" i="1"/>
  <c r="CW16" i="1"/>
  <c r="CM66" i="1"/>
  <c r="CM58" i="1"/>
  <c r="CM50" i="1"/>
  <c r="CM42" i="1"/>
  <c r="CM34" i="1"/>
  <c r="CM26" i="1"/>
  <c r="CM18" i="1"/>
  <c r="CR75" i="1"/>
  <c r="CC57" i="1"/>
  <c r="DB72" i="1"/>
  <c r="DB56" i="1"/>
  <c r="DB48" i="1"/>
  <c r="DB40" i="1"/>
  <c r="CR51" i="1"/>
  <c r="CC79" i="1"/>
  <c r="CC63" i="1"/>
  <c r="CC55" i="1"/>
  <c r="CC47" i="1"/>
  <c r="CC39" i="1"/>
  <c r="CC31" i="1"/>
  <c r="CW2" i="1"/>
  <c r="DB71" i="1"/>
  <c r="DB31" i="1"/>
  <c r="DB15" i="1"/>
  <c r="DB7" i="1"/>
  <c r="CM47" i="1"/>
  <c r="CM39" i="1"/>
  <c r="CM31" i="1"/>
  <c r="CM23" i="1"/>
  <c r="CR16" i="1"/>
  <c r="CC62" i="1"/>
  <c r="CC54" i="1"/>
  <c r="CC30" i="1"/>
  <c r="CC22" i="1"/>
  <c r="CW82" i="1"/>
  <c r="CW66" i="1"/>
  <c r="CW58" i="1"/>
  <c r="CW50" i="1"/>
  <c r="CW34" i="1"/>
  <c r="CW26" i="1"/>
  <c r="CW10" i="1"/>
  <c r="DB78" i="1"/>
  <c r="DB62" i="1"/>
  <c r="DB29" i="1"/>
  <c r="DF57" i="1"/>
  <c r="CR79" i="1"/>
  <c r="CR71" i="1"/>
  <c r="CR55" i="1"/>
  <c r="CR47" i="1"/>
  <c r="CR39" i="1"/>
  <c r="CR31" i="1"/>
  <c r="CR23" i="1"/>
  <c r="CR53" i="1"/>
  <c r="CC2" i="1"/>
  <c r="CW78" i="1"/>
  <c r="CW70" i="1"/>
  <c r="CW62" i="1"/>
  <c r="CW54" i="1"/>
  <c r="CW46" i="1"/>
  <c r="CW30" i="1"/>
  <c r="CW22" i="1"/>
  <c r="CW14" i="1"/>
  <c r="CW6" i="1"/>
  <c r="DF79" i="1"/>
  <c r="DF63" i="1"/>
  <c r="DF55" i="1"/>
  <c r="DF47" i="1"/>
  <c r="DF39" i="1"/>
  <c r="DF31" i="1"/>
  <c r="DB74" i="1"/>
  <c r="DB66" i="1"/>
  <c r="DB58" i="1"/>
  <c r="DB50" i="1"/>
  <c r="DB42" i="1"/>
  <c r="DB26" i="1"/>
  <c r="CW57" i="1"/>
  <c r="CW8" i="1"/>
  <c r="CW77" i="1"/>
  <c r="CC38" i="1"/>
  <c r="CC25" i="1"/>
  <c r="CR63" i="1"/>
  <c r="CR70" i="1"/>
  <c r="CR81" i="1"/>
  <c r="CR73" i="1"/>
  <c r="CR65" i="1"/>
  <c r="CR57" i="1"/>
  <c r="CR49" i="1"/>
  <c r="CR41" i="1"/>
  <c r="CR46" i="1"/>
  <c r="CR62" i="1"/>
  <c r="CR78" i="1"/>
  <c r="CR54" i="1"/>
  <c r="CR82" i="1"/>
  <c r="CR74" i="1"/>
  <c r="CR66" i="1"/>
  <c r="CR58" i="1"/>
  <c r="CR50" i="1"/>
  <c r="CR42" i="1"/>
  <c r="CR34" i="1"/>
  <c r="CR26" i="1"/>
  <c r="CR18" i="1"/>
  <c r="CR10" i="1"/>
  <c r="CR9" i="1"/>
  <c r="CR25" i="1"/>
  <c r="CR17" i="1"/>
  <c r="CR15" i="1"/>
  <c r="CR22" i="1"/>
  <c r="CR38" i="1"/>
  <c r="CR30" i="1"/>
  <c r="CM38" i="1"/>
  <c r="CR8" i="1"/>
  <c r="CR33" i="1"/>
  <c r="CR14" i="1"/>
  <c r="CM80" i="1"/>
  <c r="CM71" i="1"/>
  <c r="CH49" i="1"/>
  <c r="CH17" i="1"/>
  <c r="CH73" i="1"/>
  <c r="CH65" i="1"/>
  <c r="CH57" i="1"/>
  <c r="CH41" i="1"/>
  <c r="CH33" i="1"/>
  <c r="CH25" i="1"/>
  <c r="CH40" i="1"/>
  <c r="CH72" i="1"/>
  <c r="CH64" i="1"/>
  <c r="CH56" i="1"/>
  <c r="CH48" i="1"/>
  <c r="CH32" i="1"/>
  <c r="CH24" i="1"/>
  <c r="CH16" i="1"/>
  <c r="CH8" i="1"/>
  <c r="CH7" i="1"/>
  <c r="CH71" i="1"/>
  <c r="CH63" i="1"/>
  <c r="CH55" i="1"/>
  <c r="CH47" i="1"/>
  <c r="CH39" i="1"/>
  <c r="CH31" i="1"/>
  <c r="CH23" i="1"/>
  <c r="CH15" i="1"/>
  <c r="BW107" i="1" l="1"/>
  <c r="BW92" i="1"/>
  <c r="BX90" i="1"/>
  <c r="BW100" i="1"/>
  <c r="BX106" i="1"/>
  <c r="BW105" i="1"/>
  <c r="BX76" i="1"/>
  <c r="BW93" i="1"/>
  <c r="BX85" i="1"/>
  <c r="BX84" i="1"/>
  <c r="BX109" i="1"/>
  <c r="BX97" i="1"/>
  <c r="BX92" i="1"/>
  <c r="BW89" i="1"/>
  <c r="BW85" i="1"/>
  <c r="BX93" i="1"/>
  <c r="BW91" i="1"/>
  <c r="BX99" i="1"/>
  <c r="BW108" i="1"/>
  <c r="BW99" i="1"/>
  <c r="BW97" i="1"/>
  <c r="BX101" i="1"/>
  <c r="BW109" i="1"/>
  <c r="BW84" i="1"/>
  <c r="BW76" i="1"/>
  <c r="BX108" i="1"/>
  <c r="BW90" i="1"/>
  <c r="BX83" i="1"/>
  <c r="BX100" i="1"/>
  <c r="BX105" i="1"/>
  <c r="BX89" i="1"/>
  <c r="BX98" i="1"/>
  <c r="BW98" i="1"/>
  <c r="BX107" i="1"/>
  <c r="BW83" i="1"/>
  <c r="BW106" i="1"/>
  <c r="BW101" i="1"/>
  <c r="BX91" i="1"/>
  <c r="BW110" i="1"/>
  <c r="BX110" i="1"/>
  <c r="BW95" i="1"/>
  <c r="BX95" i="1"/>
  <c r="BW103" i="1"/>
  <c r="BX103" i="1"/>
  <c r="BW88" i="1"/>
  <c r="BX88" i="1"/>
  <c r="BW86" i="1"/>
  <c r="BX86" i="1"/>
  <c r="BW96" i="1"/>
  <c r="BX96" i="1"/>
  <c r="BW94" i="1"/>
  <c r="BX94" i="1"/>
  <c r="BW104" i="1"/>
  <c r="BX104" i="1"/>
  <c r="BW87" i="1"/>
  <c r="BX87" i="1"/>
  <c r="BW102" i="1"/>
  <c r="BX102" i="1"/>
  <c r="BX68" i="1"/>
  <c r="BX12" i="1"/>
  <c r="BX45" i="1"/>
  <c r="BX11" i="1"/>
  <c r="BX69" i="1"/>
  <c r="BX61" i="1"/>
  <c r="BX36" i="1"/>
  <c r="BX4" i="1"/>
  <c r="BX6" i="1"/>
  <c r="BX75" i="1"/>
  <c r="BX38" i="1"/>
  <c r="BX79" i="1"/>
  <c r="BX58" i="1"/>
  <c r="BX29" i="1"/>
  <c r="BX24" i="1"/>
  <c r="BW35" i="1"/>
  <c r="BX57" i="1"/>
  <c r="BX46" i="1"/>
  <c r="BX51" i="1"/>
  <c r="BX62" i="1"/>
  <c r="BX20" i="1"/>
  <c r="BW59" i="1"/>
  <c r="BX59" i="1"/>
  <c r="BX17" i="1"/>
  <c r="BX9" i="1"/>
  <c r="BX28" i="1"/>
  <c r="BW3" i="1"/>
  <c r="BX3" i="1"/>
  <c r="BX2" i="1"/>
  <c r="BX16" i="1"/>
  <c r="BX48" i="1"/>
  <c r="BX80" i="1"/>
  <c r="BX26" i="1"/>
  <c r="BX66" i="1"/>
  <c r="BX60" i="1"/>
  <c r="BX41" i="1"/>
  <c r="BX67" i="1"/>
  <c r="BX78" i="1"/>
  <c r="BW44" i="1"/>
  <c r="BX44" i="1"/>
  <c r="BX31" i="1"/>
  <c r="BX34" i="1"/>
  <c r="BX39" i="1"/>
  <c r="BW19" i="1"/>
  <c r="BX19" i="1"/>
  <c r="BX82" i="1"/>
  <c r="BX77" i="1"/>
  <c r="BX70" i="1"/>
  <c r="BX52" i="1"/>
  <c r="BX35" i="1"/>
  <c r="BX56" i="1"/>
  <c r="BX71" i="1"/>
  <c r="BX53" i="1"/>
  <c r="BX23" i="1"/>
  <c r="BX22" i="1"/>
  <c r="BX47" i="1"/>
  <c r="BX32" i="1"/>
  <c r="BX64" i="1"/>
  <c r="BX42" i="1"/>
  <c r="BX18" i="1"/>
  <c r="BX13" i="1"/>
  <c r="BW21" i="1"/>
  <c r="BX21" i="1"/>
  <c r="BX81" i="1"/>
  <c r="BX7" i="1"/>
  <c r="BX33" i="1"/>
  <c r="BX5" i="1"/>
  <c r="BX30" i="1"/>
  <c r="BX55" i="1"/>
  <c r="BW43" i="1"/>
  <c r="BX43" i="1"/>
  <c r="BX65" i="1"/>
  <c r="BX10" i="1"/>
  <c r="BX15" i="1"/>
  <c r="BX25" i="1"/>
  <c r="BX54" i="1"/>
  <c r="BX63" i="1"/>
  <c r="BX8" i="1"/>
  <c r="BX40" i="1"/>
  <c r="BX72" i="1"/>
  <c r="BX74" i="1"/>
  <c r="BX50" i="1"/>
  <c r="BX73" i="1"/>
  <c r="BX14" i="1"/>
  <c r="BX37" i="1"/>
  <c r="BX49" i="1"/>
  <c r="BX27" i="1"/>
  <c r="BW20" i="1"/>
  <c r="BW53" i="1"/>
  <c r="BW56" i="1"/>
  <c r="BW58" i="1"/>
  <c r="BW74" i="1"/>
  <c r="BW36" i="1"/>
  <c r="BW11" i="1"/>
  <c r="BW13" i="1"/>
  <c r="BW12" i="1"/>
  <c r="BW52" i="1"/>
  <c r="BW31" i="1"/>
  <c r="BW30" i="1"/>
  <c r="BW55" i="1"/>
  <c r="BW57" i="1"/>
  <c r="BW65" i="1"/>
  <c r="BW4" i="1"/>
  <c r="BW69" i="1"/>
  <c r="BW54" i="1"/>
  <c r="BW40" i="1"/>
  <c r="BW72" i="1"/>
  <c r="BW73" i="1"/>
  <c r="BW67" i="1"/>
  <c r="BW28" i="1"/>
  <c r="BW27" i="1"/>
  <c r="BW8" i="1"/>
  <c r="BW79" i="1"/>
  <c r="BW45" i="1"/>
  <c r="BW5" i="1"/>
  <c r="BW68" i="1"/>
  <c r="BW61" i="1"/>
  <c r="BW25" i="1"/>
  <c r="BW38" i="1"/>
  <c r="BW46" i="1"/>
  <c r="BW51" i="1"/>
  <c r="BW50" i="1"/>
  <c r="BW34" i="1"/>
  <c r="BW39" i="1"/>
  <c r="BW82" i="1"/>
  <c r="BW77" i="1"/>
  <c r="BW70" i="1"/>
  <c r="BW23" i="1"/>
  <c r="BW24" i="1"/>
  <c r="BW71" i="1"/>
  <c r="BW75" i="1"/>
  <c r="BW78" i="1"/>
  <c r="BW22" i="1"/>
  <c r="BW47" i="1"/>
  <c r="BW32" i="1"/>
  <c r="BW64" i="1"/>
  <c r="BW42" i="1"/>
  <c r="BW18" i="1"/>
  <c r="BW6" i="1"/>
  <c r="BW29" i="1"/>
  <c r="BW15" i="1"/>
  <c r="BW81" i="1"/>
  <c r="BW7" i="1"/>
  <c r="BW37" i="1"/>
  <c r="BW33" i="1"/>
  <c r="BW10" i="1"/>
  <c r="BW63" i="1"/>
  <c r="BW14" i="1"/>
  <c r="BW62" i="1"/>
  <c r="BW17" i="1"/>
  <c r="BW9" i="1"/>
  <c r="BW2" i="1"/>
  <c r="BW16" i="1"/>
  <c r="BW48" i="1"/>
  <c r="BW80" i="1"/>
  <c r="BW26" i="1"/>
  <c r="BW66" i="1"/>
  <c r="BW60" i="1"/>
  <c r="BW41" i="1"/>
  <c r="BW49" i="1"/>
</calcChain>
</file>

<file path=xl/sharedStrings.xml><?xml version="1.0" encoding="utf-8"?>
<sst xmlns="http://schemas.openxmlformats.org/spreadsheetml/2006/main" count="1088" uniqueCount="354">
  <si>
    <t>id. Antwort ID</t>
  </si>
  <si>
    <t>submitdate. Datum Abgeschickt</t>
  </si>
  <si>
    <t>lastpage. Letzte Seite</t>
  </si>
  <si>
    <t>startlanguage. Start-Sprache</t>
  </si>
  <si>
    <t>seed. Zufallswert</t>
  </si>
  <si>
    <t>startdate. Datum gestartet</t>
  </si>
  <si>
    <t>datestamp. Datum letzte Aktivität</t>
  </si>
  <si>
    <t>G01Q01[SQ001]. TikTok      [Unangenehm|Angenehm]</t>
  </si>
  <si>
    <t>G01Q01[SQ002]. TikTok      [Unsympathisch|Sympathisch]</t>
  </si>
  <si>
    <t>G01Q01[SQ003]. TikTok      [Langweilig|Interessant]</t>
  </si>
  <si>
    <t>G01Q01[SQ004]. TikTok      [Geschmacklos|Geschmackvoll]</t>
  </si>
  <si>
    <t>G01Q01[SQ005]. TikTok      [Kunstlos|Kunstvoll]</t>
  </si>
  <si>
    <t>G01Q01[SQ006]. TikTok      [Schlecht|Gut]</t>
  </si>
  <si>
    <t>G01Q02[SQ001]. Spontacts      [Unangenehm|Angenehm]</t>
  </si>
  <si>
    <t>G01Q02[SQ002]. Spontacts      [Unsympathisch|Sympathisch]</t>
  </si>
  <si>
    <t>G01Q02[SQ003]. Spontacts      [Langweilig|Interessant]</t>
  </si>
  <si>
    <t>G01Q02[SQ004]. Spontacts      [Geschmacklos|Geschmackvoll]</t>
  </si>
  <si>
    <t>G01Q02[SQ005]. Spontacts      [Kunstlos|Kunstvoll]</t>
  </si>
  <si>
    <t>G01Q02[SQ006]. Spontacts      [Schlecht|Gut]</t>
  </si>
  <si>
    <t>G01Q03[SQ001]. Instagram      [Unangenehm|Angenehm]</t>
  </si>
  <si>
    <t>G01Q03[SQ002]. Instagram      [Unsympathisch|Sympathisch]</t>
  </si>
  <si>
    <t>G01Q03[SQ003]. Instagram      [Langweilig|Interessant]</t>
  </si>
  <si>
    <t>G01Q03[SQ004]. Instagram      [Geschmacklos|Geschmackvoll]</t>
  </si>
  <si>
    <t>G01Q03[SQ005]. Instagram      [Kunstlos|Kunstvoll]</t>
  </si>
  <si>
    <t>G01Q03[SQ006]. Instagram      [Schlecht|Gut]</t>
  </si>
  <si>
    <t>G01Q04[SQ001]. YouTube      [Unangenehm|Angenehm]</t>
  </si>
  <si>
    <t>G01Q04[SQ002]. YouTube      [Unsympathisch|Sympathisch]</t>
  </si>
  <si>
    <t>G01Q04[SQ003]. YouTube      [Langweilig|Interessant]</t>
  </si>
  <si>
    <t>G01Q04[SQ004]. YouTube      [Geschmacklos|Geschmackvoll]</t>
  </si>
  <si>
    <t>G01Q04[SQ005]. YouTube      [Kunstlos|Kunstvoll]</t>
  </si>
  <si>
    <t>G01Q04[SQ006]. YouTube      [Schlecht|Gut]</t>
  </si>
  <si>
    <t>G01Q05[SQ001]. LinkedIN      [Unangenehm|Angenehm]</t>
  </si>
  <si>
    <t>G01Q05[SQ002]. LinkedIN      [Unsympathisch|Sympathisch]</t>
  </si>
  <si>
    <t>G01Q05[SQ003]. LinkedIN      [Langweilig|Interessant]</t>
  </si>
  <si>
    <t>G01Q05[SQ004]. LinkedIN      [Geschmacklos|Geschmackvoll]</t>
  </si>
  <si>
    <t>G01Q05[SQ005]. LinkedIN      [Kunstlos|Kunstvoll]</t>
  </si>
  <si>
    <t>G01Q05[SQ006]. LinkedIN      [Schlecht|Gut]</t>
  </si>
  <si>
    <t>G02Q01[SQ001]. Wie empfindest du die Tourismusorganisation Adelboden-Lenk-Kandersteg?  [Unattraktiv|Attraktiv]</t>
  </si>
  <si>
    <t>G02Q01[SQ002]. Wie empfindest du die Tourismusorganisation Adelboden-Lenk-Kandersteg?  [Schlecht|Gut]</t>
  </si>
  <si>
    <t>G02Q01[SQ003]. Wie empfindest du die Tourismusorganisation Adelboden-Lenk-Kandersteg?  [Unangenehm|Angenehm]</t>
  </si>
  <si>
    <t>G02Q01[SQ004]. Wie empfindest du die Tourismusorganisation Adelboden-Lenk-Kandersteg?  [Unvorteilhaft|Vorteilhaft]</t>
  </si>
  <si>
    <t>G02Q01[SQ005]. Wie empfindest du die Tourismusorganisation Adelboden-Lenk-Kandersteg?  [Unsympathisch|Sympathisch]</t>
  </si>
  <si>
    <t>G02Q02[SQ001]. Wie ist Deine Besuchsabsicht der Tourismusdestination Adelboden-Lenk-Kandersteg?  [Besuchswahrscheinlichkeit l Sehr unwahrscheinlich|Sehr wahrscheinlich]</t>
  </si>
  <si>
    <t>G02Q02[SQ002]. Wie ist Deine Besuchsabsicht der Tourismusdestination Adelboden-Lenk-Kandersteg?  [Interesse l Sehr geringes Besuchsinteresse|Sehr hohes Besuchsinteresse]</t>
  </si>
  <si>
    <t>G02Q02[SQ003]. Wie ist Deine Besuchsabsicht der Tourismusdestination Adelboden-Lenk-Kandersteg?  [Intention l Ich plane nicht dorthin zu reisen|Ich plane dorthin zu reisen]</t>
  </si>
  <si>
    <t>G02Q02[SQ004]. Wie ist Deine Besuchsabsicht der Tourismusdestination Adelboden-Lenk-Kandersteg?  [Absolutheit l Die Entscheidung ist noch nicht endgültig|Die Entscheidung ist endgültig]</t>
  </si>
  <si>
    <t>G02Q02[SQ005]. Wie ist Deine Besuchsabsicht der Tourismusdestination Adelboden-Lenk-Kandersteg?  [Direkte Handlungsprognose l Ich werde diese Destination in Zukunft nicht besuchen|Ich werde diese Destination in Zukunft besuchen]</t>
  </si>
  <si>
    <t>G02Q03. Hast Du die Tourismusdestination Adelboden-Lenk-Kandersteg bereits besucht?</t>
  </si>
  <si>
    <t>G03Q01.  Welche der folgenden Aussagen trifft am besten auf dich zu, wenn du an deine typischen Ferien denkst? Worauf liegt bei dir der Fokus in deinen Ferien? </t>
  </si>
  <si>
    <t>G03Q02. Welcher der folgenden Aspekte ist dir bei Ferien bzw. Reisen, wie du sie typischerweise machst, am wichtigsten?  Teil  1</t>
  </si>
  <si>
    <t>G03Q03. Welcher der folgenden Aspekte ist dir bei Ferien bzw. Reisen, wie du sie typischerweise machst, am wichtigsten?  Teil  2</t>
  </si>
  <si>
    <t>G03Q04. Welche dieser Werbebotschaften für Ferien in der Schweiz spricht dich am meisten an?</t>
  </si>
  <si>
    <t>interviewtime. Gesamtzeit</t>
  </si>
  <si>
    <t>groupTime22267. Gruppenzeit: Beispiele für aktives Community Management</t>
  </si>
  <si>
    <t>G01Q01Time. Fragenzeit: G01Q01</t>
  </si>
  <si>
    <t>G01Q02Time. Fragenzeit: G01Q02</t>
  </si>
  <si>
    <t>G01Q03Time. Fragenzeit: G01Q03</t>
  </si>
  <si>
    <t>G01Q04Time. Fragenzeit: G01Q04</t>
  </si>
  <si>
    <t>G01Q05Time. Fragenzeit: G01Q05</t>
  </si>
  <si>
    <t>groupTime21435. Gruppenzeit: Globale Messungen</t>
  </si>
  <si>
    <t>G02Q01Time. Fragenzeit: G02Q01</t>
  </si>
  <si>
    <t>G02Q02Time. Fragenzeit: G02Q02</t>
  </si>
  <si>
    <t>G02Q03Time. Fragenzeit: G02Q03</t>
  </si>
  <si>
    <t>groupTime21706. Gruppenzeit: Persona Quiz</t>
  </si>
  <si>
    <t>G03Q01Time. Fragenzeit: G03Q01</t>
  </si>
  <si>
    <t>G03Q02Time. Fragenzeit: G03Q02</t>
  </si>
  <si>
    <t>G03Q03Time. Fragenzeit: G03Q03</t>
  </si>
  <si>
    <t>G03Q04Time. Fragenzeit: G03Q04</t>
  </si>
  <si>
    <t>2025-06-18 11:45:48</t>
  </si>
  <si>
    <t>de-informal</t>
  </si>
  <si>
    <t>2025-06-18 11:36:51</t>
  </si>
  <si>
    <t>Nein, ich habe die Region noch nicht besucht</t>
  </si>
  <si>
    <t>Ich möchte in meinen Ferien sportlich aktiv sein. Meine sportlichen Aktivitäten beeinflussen die Ferienplanung stark – zum Beispiel das Reiseziel, die Wahl der Reisepartner:innen oder den Reiseverlauf.</t>
  </si>
  <si>
    <t>Zeit in der Natur verbringen und Natur geniessen</t>
  </si>
  <si>
    <t>(Intensiv) Sport treiben wie Wandern, Velofahren oder Skifahren</t>
  </si>
  <si>
    <t>2025-06-18 14:36:04</t>
  </si>
  <si>
    <t>2025-06-18 14:30:26</t>
  </si>
  <si>
    <t>Ja, ich habe die Region bereits besucht</t>
  </si>
  <si>
    <t>Vor allem möchte ich entspannen und dem Alltag entfliehen.</t>
  </si>
  <si>
    <t>Authentische Erlebnisse – die Traditionen, den Lebensstil sowie kulturelle und kulinarische Gepflogenheiten eines Landes kennenlernen</t>
  </si>
  <si>
    <t>Neue Orte und Kulturen entdecken, die ich noch nicht kenne</t>
  </si>
  <si>
    <t>2025-06-27 11:19:12</t>
  </si>
  <si>
    <t>2025-06-27 11:13:13</t>
  </si>
  <si>
    <t>Erholung, Entspannung und eine Auszeit vom Alltag</t>
  </si>
  <si>
    <t>Mich verwöhnen lassen und die schönen Dinge des Lebens geniessen</t>
  </si>
  <si>
    <t>2025-06-27 11:38:38</t>
  </si>
  <si>
    <t>2025-06-27 11:24:10</t>
  </si>
  <si>
    <t>Ich lebe in der Region</t>
  </si>
  <si>
    <t>Ich möchte neue Orte entdecken, an denen ich noch nie war. Ich suche gezielt nach Reisezielen und Aktivitäten abseits der ausgetretenen Pfade. Spannende Erlebnisse stehen für mich im Vordergrund.</t>
  </si>
  <si>
    <t>2025-06-27 11:57:54</t>
  </si>
  <si>
    <t>2025-06-27 11:52:29</t>
  </si>
  <si>
    <t>2025-06-27 12:32:31</t>
  </si>
  <si>
    <t>en-gb</t>
  </si>
  <si>
    <t>2025-06-27 12:19:03</t>
  </si>
  <si>
    <t>Ich möchte die wichtigsten Sehenswürdigkeiten der Welt sehen.</t>
  </si>
  <si>
    <t>Zeit mit Familie, Partner:in oder Freund:innen verbringen und die Beziehung stärken</t>
  </si>
  <si>
    <t>2025-06-27 12:28:56</t>
  </si>
  <si>
    <t>2025-06-27 12:24:29</t>
  </si>
  <si>
    <t>2025-06-27 12:49:41</t>
  </si>
  <si>
    <t>2025-06-27 12:34:30</t>
  </si>
  <si>
    <t>Ich möchte die Bindung zu meinen Reisebegleiter:innen – meinen Kindern und/oder meinen Liebsten – stärken und ihnen bereichernde Erlebnisse ermöglichen.</t>
  </si>
  <si>
    <t>2025-06-27 12:50:38</t>
  </si>
  <si>
    <t>2025-06-27 12:45:02</t>
  </si>
  <si>
    <t>2025-06-27 13:05:44</t>
  </si>
  <si>
    <t>2025-06-27 13:00:45</t>
  </si>
  <si>
    <t>So viel wie möglich sehen, verschiedene Dinge erleben</t>
  </si>
  <si>
    <t>2025-06-27 14:15:29</t>
  </si>
  <si>
    <t>2025-06-27 14:09:56</t>
  </si>
  <si>
    <t>2025-06-27 14:30:02</t>
  </si>
  <si>
    <t>2025-06-27 14:23:06</t>
  </si>
  <si>
    <t>2025-06-27 14:46:57</t>
  </si>
  <si>
    <t>2025-06-27 14:41:56</t>
  </si>
  <si>
    <t>2025-06-27 14:59:07</t>
  </si>
  <si>
    <t>2025-06-27 14:43:21</t>
  </si>
  <si>
    <t>2025-06-27 15:27:02</t>
  </si>
  <si>
    <t>2025-06-27 15:20:48</t>
  </si>
  <si>
    <t>2025-06-27 15:41:50</t>
  </si>
  <si>
    <t>2025-06-27 15:34:29</t>
  </si>
  <si>
    <t>2025-06-27 17:03:22</t>
  </si>
  <si>
    <t>2025-06-27 16:57:13</t>
  </si>
  <si>
    <t>Ich möchte die schönen Dinge des Lebens geniessen – wie Unterkünfte mit hohem Standard, exklusive Restaurants, besondere Events, kulturelle Erlebnisse oder Shopping.</t>
  </si>
  <si>
    <t>2025-06-27 17:16:04</t>
  </si>
  <si>
    <t>2025-06-27 17:09:26</t>
  </si>
  <si>
    <t>2025-06-27 17:19:03</t>
  </si>
  <si>
    <t>2025-06-27 17:09:30</t>
  </si>
  <si>
    <t>Meinen Kindern und/oder Liebsten bereichernde Erlebnisse bieten</t>
  </si>
  <si>
    <t>2025-06-27 17:23:55</t>
  </si>
  <si>
    <t>2025-06-27 17:19:14</t>
  </si>
  <si>
    <t>2025-06-27 17:52:28</t>
  </si>
  <si>
    <t>2025-06-27 17:45:40</t>
  </si>
  <si>
    <t>2025-06-27 22:02:43</t>
  </si>
  <si>
    <t>2025-06-27 21:54:08</t>
  </si>
  <si>
    <t>2025-06-27 22:45:19</t>
  </si>
  <si>
    <t>2025-06-27 21:57:26</t>
  </si>
  <si>
    <t>2025-06-27 23:25:12</t>
  </si>
  <si>
    <t>2025-06-27 23:16:29</t>
  </si>
  <si>
    <t>2025-06-28 07:58:26</t>
  </si>
  <si>
    <t>2025-06-28 07:51:57</t>
  </si>
  <si>
    <t>2025-06-28 08:16:07</t>
  </si>
  <si>
    <t>2025-06-28 08:05:38</t>
  </si>
  <si>
    <t>2025-06-28 08:37:49</t>
  </si>
  <si>
    <t>2025-06-28 08:28:57</t>
  </si>
  <si>
    <t>2025-06-28 10:18:36</t>
  </si>
  <si>
    <t>2025-06-28 10:12:56</t>
  </si>
  <si>
    <t>2025-06-28 11:40:36</t>
  </si>
  <si>
    <t>2025-06-28 11:34:46</t>
  </si>
  <si>
    <t>2025-06-28 11:45:59</t>
  </si>
  <si>
    <t>2025-06-28 11:36:35</t>
  </si>
  <si>
    <t>2025-06-28 12:08:18</t>
  </si>
  <si>
    <t>2025-06-28 12:04:10</t>
  </si>
  <si>
    <t>2025-06-28 13:34:32</t>
  </si>
  <si>
    <t>2025-06-28 13:23:34</t>
  </si>
  <si>
    <t>2025-06-28 13:59:09</t>
  </si>
  <si>
    <t>2025-06-28 13:49:08</t>
  </si>
  <si>
    <t>2025-06-28 23:55:30</t>
  </si>
  <si>
    <t>2025-06-28 23:49:35</t>
  </si>
  <si>
    <t>2025-06-29 11:17:34</t>
  </si>
  <si>
    <t>2025-06-29 11:11:42</t>
  </si>
  <si>
    <t>2025-06-29 16:10:13</t>
  </si>
  <si>
    <t>2025-06-29 15:42:28</t>
  </si>
  <si>
    <t>Die Top-Sehenswürdigkeiten sehen</t>
  </si>
  <si>
    <t>2025-06-29 16:13:53</t>
  </si>
  <si>
    <t>2025-06-29 16:06:13</t>
  </si>
  <si>
    <t>2025-06-29 21:08:01</t>
  </si>
  <si>
    <t>2025-06-29 20:34:58</t>
  </si>
  <si>
    <t>2025-06-29 21:22:28</t>
  </si>
  <si>
    <t>2025-06-29 21:18:50</t>
  </si>
  <si>
    <t>2025-06-30 11:54:37</t>
  </si>
  <si>
    <t>2025-06-30 11:46:40</t>
  </si>
  <si>
    <t>2025-06-30 12:55:10</t>
  </si>
  <si>
    <t>2025-06-30 12:49:43</t>
  </si>
  <si>
    <t>2025-07-03 14:16:15</t>
  </si>
  <si>
    <t>2025-07-03 13:59:55</t>
  </si>
  <si>
    <t>2025-07-03 20:49:27</t>
  </si>
  <si>
    <t>2025-07-03 20:39:28</t>
  </si>
  <si>
    <t>2025-07-03 23:05:38</t>
  </si>
  <si>
    <t>2025-07-03 22:51:21</t>
  </si>
  <si>
    <t>2025-07-06 12:51:28</t>
  </si>
  <si>
    <t>2025-07-06 12:40:02</t>
  </si>
  <si>
    <t>2025-07-07 20:24:19</t>
  </si>
  <si>
    <t>2025-07-07 20:16:11</t>
  </si>
  <si>
    <t>2025-07-08 10:52:01</t>
  </si>
  <si>
    <t>2025-07-08 10:46:15</t>
  </si>
  <si>
    <t>2025-07-08 11:02:53</t>
  </si>
  <si>
    <t>2025-07-08 10:56:01</t>
  </si>
  <si>
    <t>2025-07-08 11:04:02</t>
  </si>
  <si>
    <t>2025-07-08 11:01:54</t>
  </si>
  <si>
    <t>2025-07-08 11:09:50</t>
  </si>
  <si>
    <t>2025-07-08 11:03:36</t>
  </si>
  <si>
    <t>2025-07-08 11:11:24</t>
  </si>
  <si>
    <t>2025-07-08 11:04:16</t>
  </si>
  <si>
    <t>2025-07-08 11:28:49</t>
  </si>
  <si>
    <t>2025-07-08 11:26:01</t>
  </si>
  <si>
    <t>2025-07-08 11:49:51</t>
  </si>
  <si>
    <t>2025-07-08 11:44:17</t>
  </si>
  <si>
    <t>2025-07-08 12:17:52</t>
  </si>
  <si>
    <t>2025-07-08 11:56:01</t>
  </si>
  <si>
    <t>2025-07-08 12:22:06</t>
  </si>
  <si>
    <t>2025-07-08 12:11:47</t>
  </si>
  <si>
    <t>2025-07-08 12:37:11</t>
  </si>
  <si>
    <t>2025-07-08 12:21:50</t>
  </si>
  <si>
    <t>2025-07-08 12:31:31</t>
  </si>
  <si>
    <t>2025-07-08 12:27:34</t>
  </si>
  <si>
    <t>2025-07-08 17:26:59</t>
  </si>
  <si>
    <t>2025-07-08 13:21:15</t>
  </si>
  <si>
    <t>2025-07-08 14:00:25</t>
  </si>
  <si>
    <t>2025-07-08 13:52:43</t>
  </si>
  <si>
    <t>2025-07-08 14:08:20</t>
  </si>
  <si>
    <t>2025-07-08 13:57:45</t>
  </si>
  <si>
    <t>2025-07-08 16:39:59</t>
  </si>
  <si>
    <t>2025-07-08 14:01:57</t>
  </si>
  <si>
    <t>2025-07-08 14:32:51</t>
  </si>
  <si>
    <t>2025-07-08 14:22:03</t>
  </si>
  <si>
    <t>2025-07-08 15:12:41</t>
  </si>
  <si>
    <t>2025-07-08 15:11:49</t>
  </si>
  <si>
    <t>2025-07-08 15:36:35</t>
  </si>
  <si>
    <t>2025-07-08 15:31:59</t>
  </si>
  <si>
    <t>2025-07-08 17:24:53</t>
  </si>
  <si>
    <t>2025-07-08 17:11:52</t>
  </si>
  <si>
    <t>2025-07-08 18:03:14</t>
  </si>
  <si>
    <t>2025-07-08 17:36:17</t>
  </si>
  <si>
    <t>2025-07-08 18:12:35</t>
  </si>
  <si>
    <t>2025-07-08 18:00:26</t>
  </si>
  <si>
    <t>2025-07-08 18:28:44</t>
  </si>
  <si>
    <t>2025-07-08 18:21:27</t>
  </si>
  <si>
    <t>2025-07-08 19:17:39</t>
  </si>
  <si>
    <t>2025-07-08 19:10:25</t>
  </si>
  <si>
    <t>Exklusive Erlebnisse wie Unterkünfte mit hohem Standard, ausgewählte Events, Gourmetküche</t>
  </si>
  <si>
    <t>2025-07-08 21:22:37</t>
  </si>
  <si>
    <t>2025-07-08 21:16:06</t>
  </si>
  <si>
    <t>2025-07-09 00:39:16</t>
  </si>
  <si>
    <t>2025-07-09 00:35:23</t>
  </si>
  <si>
    <t>2025-07-09 11:59:34</t>
  </si>
  <si>
    <t>2025-07-09 11:53:34</t>
  </si>
  <si>
    <t>2025-07-09 21:33:55</t>
  </si>
  <si>
    <t>2025-07-09 21:27:51</t>
  </si>
  <si>
    <t>2025-07-09 21:54:02</t>
  </si>
  <si>
    <t>2025-07-09 21:43:21</t>
  </si>
  <si>
    <t>2025-07-09 22:51:38</t>
  </si>
  <si>
    <t>2025-07-09 22:39:48</t>
  </si>
  <si>
    <t>2025-07-10 11:26:33</t>
  </si>
  <si>
    <t>2025-07-10 10:26:10</t>
  </si>
  <si>
    <t>2025-07-10 11:34:01</t>
  </si>
  <si>
    <t>2025-07-10 11:29:20</t>
  </si>
  <si>
    <t>2025-07-11 07:56:31</t>
  </si>
  <si>
    <t>2025-07-11 07:46:34</t>
  </si>
  <si>
    <t>2025-07-11 11:53:43</t>
  </si>
  <si>
    <t>2025-07-11 11:48:13</t>
  </si>
  <si>
    <t>2025-07-11 13:52:18</t>
  </si>
  <si>
    <t>2025-07-11 13:44:25</t>
  </si>
  <si>
    <t>2025-07-13 15:33:00</t>
  </si>
  <si>
    <t>2025-07-13 15:26:13</t>
  </si>
  <si>
    <t>FINAL PERSONA</t>
  </si>
  <si>
    <t>MAX-F1</t>
  </si>
  <si>
    <t>MAX-F2</t>
  </si>
  <si>
    <t>MAX-F3</t>
  </si>
  <si>
    <t>MAX-F4</t>
  </si>
  <si>
    <t>PAT-F1</t>
  </si>
  <si>
    <t>PAT-F2</t>
  </si>
  <si>
    <t>PAT-F3</t>
  </si>
  <si>
    <t>PAT-F4</t>
  </si>
  <si>
    <t>PAT-SUM</t>
  </si>
  <si>
    <t>MAX-SUM</t>
  </si>
  <si>
    <t>JO-F1</t>
  </si>
  <si>
    <t>JO-F2</t>
  </si>
  <si>
    <t>JO-F3</t>
  </si>
  <si>
    <t>JO-F4</t>
  </si>
  <si>
    <t>JO-SUM</t>
  </si>
  <si>
    <t>KRIS-F1</t>
  </si>
  <si>
    <t>KRIS-F2</t>
  </si>
  <si>
    <t>KRIS-F3</t>
  </si>
  <si>
    <t>KRIS-F4</t>
  </si>
  <si>
    <t>KRIS-SUM</t>
  </si>
  <si>
    <t>QUINN-F1</t>
  </si>
  <si>
    <t>QUINN-F2</t>
  </si>
  <si>
    <t>QUINN-F3</t>
  </si>
  <si>
    <t>QUINN-F4</t>
  </si>
  <si>
    <t>QUINN-SUM</t>
  </si>
  <si>
    <t>LOU-F1</t>
  </si>
  <si>
    <t>LOU-F2</t>
  </si>
  <si>
    <t>LOU-F3</t>
  </si>
  <si>
    <t>LOU-F4</t>
  </si>
  <si>
    <t>LOU-SUM</t>
  </si>
  <si>
    <t>F1-CHECK</t>
  </si>
  <si>
    <t>F2-CHECK</t>
  </si>
  <si>
    <t>F3-CHECK</t>
  </si>
  <si>
    <t>F4-CHECK</t>
  </si>
  <si>
    <t>PERSONA CODE</t>
  </si>
  <si>
    <t>AO04</t>
  </si>
  <si>
    <t>AO06</t>
  </si>
  <si>
    <t>AO03</t>
  </si>
  <si>
    <t>AO05</t>
  </si>
  <si>
    <t>AO01</t>
  </si>
  <si>
    <t>AO02</t>
  </si>
  <si>
    <t>2025-07-13 18:54:42</t>
  </si>
  <si>
    <t>2025-07-13 18:53:53</t>
  </si>
  <si>
    <t>2025-07-13 19:14:00</t>
  </si>
  <si>
    <t>2025-07-13 19:12:38</t>
  </si>
  <si>
    <t>2025-07-14 09:16:30</t>
  </si>
  <si>
    <t>2025-07-14 09:11:14</t>
  </si>
  <si>
    <t>2025-07-14 09:23:01</t>
  </si>
  <si>
    <t>2025-07-14 09:19:41</t>
  </si>
  <si>
    <t>2025-07-14 11:04:52</t>
  </si>
  <si>
    <t>2025-07-14 11:01:07</t>
  </si>
  <si>
    <t>2025-07-14 11:17:11</t>
  </si>
  <si>
    <t>2025-07-14 11:04:54</t>
  </si>
  <si>
    <t>2025-07-14 11:19:05</t>
  </si>
  <si>
    <t>2025-07-14 11:17:45</t>
  </si>
  <si>
    <t>2025-07-14 11:24:41</t>
  </si>
  <si>
    <t>2025-07-14 11:20:49</t>
  </si>
  <si>
    <t>2025-07-14 15:08:58</t>
  </si>
  <si>
    <t>2025-07-14 15:07:25</t>
  </si>
  <si>
    <t>2025-07-14 15:23:59</t>
  </si>
  <si>
    <t>2025-07-14 15:22:55</t>
  </si>
  <si>
    <t>2025-07-14 18:06:58</t>
  </si>
  <si>
    <t>2025-07-14 18:01:12</t>
  </si>
  <si>
    <t>2025-07-14 18:27:38</t>
  </si>
  <si>
    <t>2025-07-14 18:23:49</t>
  </si>
  <si>
    <t>2025-07-14 19:05:18</t>
  </si>
  <si>
    <t>2025-07-14 19:01:01</t>
  </si>
  <si>
    <t>2025-07-14 19:12:05</t>
  </si>
  <si>
    <t>2025-07-14 19:09:44</t>
  </si>
  <si>
    <t>2025-07-14 19:18:13</t>
  </si>
  <si>
    <t>2025-07-14 19:15:41</t>
  </si>
  <si>
    <t>2025-07-15 22:50:37</t>
  </si>
  <si>
    <t>2025-07-15 22:45:00</t>
  </si>
  <si>
    <t>2025-07-16 09:25:26</t>
  </si>
  <si>
    <t>2025-07-16 09:18:15</t>
  </si>
  <si>
    <t>2025-07-16 09:28:11</t>
  </si>
  <si>
    <t>2025-07-16 09:25:10</t>
  </si>
  <si>
    <t>2025-07-16 09:29:16</t>
  </si>
  <si>
    <t>2025-07-16 09:28:27</t>
  </si>
  <si>
    <t>2025-07-16 09:44:29</t>
  </si>
  <si>
    <t>2025-07-16 09:37:59</t>
  </si>
  <si>
    <t>2025-07-16 10:14:46</t>
  </si>
  <si>
    <t>2025-07-16 10:07:53</t>
  </si>
  <si>
    <t>2025-07-16 10:18:32</t>
  </si>
  <si>
    <t>2025-07-16 10:15:32</t>
  </si>
  <si>
    <t>2025-07-16 11:39:20</t>
  </si>
  <si>
    <t>2025-07-16 11:35:31</t>
  </si>
  <si>
    <t>2025-07-16 12:33:36</t>
  </si>
  <si>
    <t>2025-07-16 12:31:14</t>
  </si>
  <si>
    <t>2025-07-16 13:28:41</t>
  </si>
  <si>
    <t>2025-07-16 13:28:07</t>
  </si>
  <si>
    <t>2025-07-16 14:53:20</t>
  </si>
  <si>
    <t>2025-07-16 14:49:25</t>
  </si>
  <si>
    <t>2025-07-16 18:32:51</t>
  </si>
  <si>
    <t>2025-07-16 18:25:59</t>
  </si>
  <si>
    <t>2025-07-17 10:41:28</t>
  </si>
  <si>
    <t>2025-07-17 10:35:51</t>
  </si>
  <si>
    <t>Sekunden</t>
  </si>
  <si>
    <t>Leiner Index</t>
  </si>
  <si>
    <t>Median in Sekunden</t>
  </si>
  <si>
    <t>Leiner Prüfung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</si>
</sst>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  <family val="2"/>
      <charset val="1"/>
    </font>
    <font>
      <sz val="8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F110"/>
  <sheetViews>
    <sheetView tabSelected="1" topLeftCell="C57" zoomScale="75" zoomScaleNormal="113" workbookViewId="0">
      <selection activeCell="I107" sqref="I107"/>
    </sheetView>
  </sheetViews>
  <sheetFormatPr baseColWidth="10" defaultRowHeight="13" x14ac:dyDescent="0.15"/>
  <cols>
    <col min="1" max="1" width="11.5"/>
    <col min="2" max="2" width="25.83203125" bestFit="1" customWidth="1"/>
    <col min="3" max="3" width="18.33203125" bestFit="1" customWidth="1"/>
    <col min="4" max="4" width="23.83203125" bestFit="1" customWidth="1"/>
    <col min="5" max="5" width="14.1640625" bestFit="1" customWidth="1"/>
    <col min="6" max="6" width="14.1640625" customWidth="1"/>
    <col min="7" max="7" width="17.33203125" bestFit="1" customWidth="1"/>
    <col min="8" max="8" width="14.1640625" customWidth="1"/>
    <col min="9" max="9" width="14.1640625" style="2" customWidth="1"/>
    <col min="10" max="10" width="21.6640625" bestFit="1" customWidth="1"/>
    <col min="11" max="11" width="25.83203125" bestFit="1" customWidth="1"/>
    <col min="12" max="51" width="11.5"/>
    <col min="52" max="52" width="2.5" customWidth="1"/>
    <col min="53" max="53" width="154.6640625" bestFit="1" customWidth="1"/>
    <col min="54" max="54" width="104.6640625" bestFit="1" customWidth="1"/>
    <col min="55" max="55" width="100.1640625" bestFit="1" customWidth="1"/>
    <col min="56" max="56" width="70.1640625" customWidth="1"/>
    <col min="57" max="74" width="0" hidden="1" customWidth="1"/>
    <col min="75" max="75" width="14.83203125" style="3" bestFit="1" customWidth="1"/>
    <col min="76" max="76" width="14.83203125" style="3" customWidth="1"/>
    <col min="77" max="80" width="11.5"/>
    <col min="81" max="81" width="11.5" style="1"/>
    <col min="82" max="85" width="11.5"/>
    <col min="86" max="86" width="11.5" style="1"/>
    <col min="87" max="90" width="11.5"/>
    <col min="91" max="91" width="11.5" style="1"/>
    <col min="92" max="95" width="11.5"/>
    <col min="96" max="96" width="11.5" style="1"/>
    <col min="97" max="100" width="11.5"/>
    <col min="101" max="101" width="11.5" style="1"/>
    <col min="102" max="105" width="11.5"/>
    <col min="106" max="106" width="11.5" style="1"/>
    <col min="107" max="110" width="11.5" style="2"/>
    <col min="111" max="1029" width="11.5"/>
  </cols>
  <sheetData>
    <row r="1" spans="1:110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350</v>
      </c>
      <c r="G1" t="s">
        <v>352</v>
      </c>
      <c r="H1" t="s">
        <v>351</v>
      </c>
      <c r="I1" s="2" t="s">
        <v>353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  <c r="Y1" t="s">
        <v>20</v>
      </c>
      <c r="Z1" t="s">
        <v>21</v>
      </c>
      <c r="AA1" t="s">
        <v>22</v>
      </c>
      <c r="AB1" t="s">
        <v>23</v>
      </c>
      <c r="AC1" t="s">
        <v>24</v>
      </c>
      <c r="AD1" t="s">
        <v>25</v>
      </c>
      <c r="AE1" t="s">
        <v>26</v>
      </c>
      <c r="AF1" t="s">
        <v>27</v>
      </c>
      <c r="AG1" t="s">
        <v>28</v>
      </c>
      <c r="AH1" t="s">
        <v>29</v>
      </c>
      <c r="AI1" t="s">
        <v>30</v>
      </c>
      <c r="AJ1" t="s">
        <v>31</v>
      </c>
      <c r="AK1" t="s">
        <v>32</v>
      </c>
      <c r="AL1" t="s">
        <v>33</v>
      </c>
      <c r="AM1" t="s">
        <v>34</v>
      </c>
      <c r="AN1" t="s">
        <v>35</v>
      </c>
      <c r="AO1" t="s">
        <v>36</v>
      </c>
      <c r="AP1" t="s">
        <v>37</v>
      </c>
      <c r="AQ1" t="s">
        <v>38</v>
      </c>
      <c r="AR1" t="s">
        <v>39</v>
      </c>
      <c r="AS1" t="s">
        <v>40</v>
      </c>
      <c r="AT1" t="s">
        <v>41</v>
      </c>
      <c r="AU1" t="s">
        <v>42</v>
      </c>
      <c r="AV1" t="s">
        <v>43</v>
      </c>
      <c r="AW1" t="s">
        <v>44</v>
      </c>
      <c r="AX1" t="s">
        <v>45</v>
      </c>
      <c r="AY1" t="s">
        <v>46</v>
      </c>
      <c r="AZ1" t="s">
        <v>47</v>
      </c>
      <c r="BA1" t="s">
        <v>48</v>
      </c>
      <c r="BB1" t="s">
        <v>49</v>
      </c>
      <c r="BC1" t="s">
        <v>50</v>
      </c>
      <c r="BD1" t="s">
        <v>51</v>
      </c>
      <c r="BE1" t="s">
        <v>52</v>
      </c>
      <c r="BF1" t="s">
        <v>53</v>
      </c>
      <c r="BG1" t="s">
        <v>54</v>
      </c>
      <c r="BH1" t="s">
        <v>55</v>
      </c>
      <c r="BI1" t="s">
        <v>56</v>
      </c>
      <c r="BJ1" t="s">
        <v>57</v>
      </c>
      <c r="BK1" t="s">
        <v>58</v>
      </c>
      <c r="BL1" t="s">
        <v>59</v>
      </c>
      <c r="BM1" t="s">
        <v>60</v>
      </c>
      <c r="BN1" t="s">
        <v>61</v>
      </c>
      <c r="BO1" t="s">
        <v>62</v>
      </c>
      <c r="BP1" t="s">
        <v>63</v>
      </c>
      <c r="BQ1" t="s">
        <v>64</v>
      </c>
      <c r="BR1" t="s">
        <v>65</v>
      </c>
      <c r="BS1" t="s">
        <v>66</v>
      </c>
      <c r="BT1" t="s">
        <v>67</v>
      </c>
      <c r="BW1" s="3" t="s">
        <v>252</v>
      </c>
      <c r="BX1" s="3" t="s">
        <v>287</v>
      </c>
      <c r="BY1" t="s">
        <v>257</v>
      </c>
      <c r="BZ1" t="s">
        <v>258</v>
      </c>
      <c r="CA1" t="s">
        <v>259</v>
      </c>
      <c r="CB1" t="s">
        <v>260</v>
      </c>
      <c r="CC1" s="1" t="s">
        <v>261</v>
      </c>
      <c r="CD1" t="s">
        <v>253</v>
      </c>
      <c r="CE1" t="s">
        <v>254</v>
      </c>
      <c r="CF1" t="s">
        <v>255</v>
      </c>
      <c r="CG1" t="s">
        <v>256</v>
      </c>
      <c r="CH1" s="1" t="s">
        <v>262</v>
      </c>
      <c r="CI1" t="s">
        <v>263</v>
      </c>
      <c r="CJ1" t="s">
        <v>264</v>
      </c>
      <c r="CK1" t="s">
        <v>265</v>
      </c>
      <c r="CL1" t="s">
        <v>266</v>
      </c>
      <c r="CM1" s="1" t="s">
        <v>267</v>
      </c>
      <c r="CN1" t="s">
        <v>268</v>
      </c>
      <c r="CO1" t="s">
        <v>269</v>
      </c>
      <c r="CP1" t="s">
        <v>270</v>
      </c>
      <c r="CQ1" t="s">
        <v>271</v>
      </c>
      <c r="CR1" s="1" t="s">
        <v>272</v>
      </c>
      <c r="CS1" t="s">
        <v>273</v>
      </c>
      <c r="CT1" t="s">
        <v>274</v>
      </c>
      <c r="CU1" t="s">
        <v>275</v>
      </c>
      <c r="CV1" t="s">
        <v>276</v>
      </c>
      <c r="CW1" s="1" t="s">
        <v>277</v>
      </c>
      <c r="CX1" t="s">
        <v>278</v>
      </c>
      <c r="CY1" t="s">
        <v>279</v>
      </c>
      <c r="CZ1" t="s">
        <v>280</v>
      </c>
      <c r="DA1" t="s">
        <v>281</v>
      </c>
      <c r="DB1" s="1" t="s">
        <v>282</v>
      </c>
      <c r="DC1" s="2" t="s">
        <v>283</v>
      </c>
      <c r="DD1" s="2" t="s">
        <v>284</v>
      </c>
      <c r="DE1" s="2" t="s">
        <v>285</v>
      </c>
      <c r="DF1" s="2" t="s">
        <v>286</v>
      </c>
    </row>
    <row r="2" spans="1:110" x14ac:dyDescent="0.15">
      <c r="A2">
        <v>2</v>
      </c>
      <c r="B2" t="s">
        <v>68</v>
      </c>
      <c r="C2">
        <v>3</v>
      </c>
      <c r="D2" t="s">
        <v>69</v>
      </c>
      <c r="E2">
        <v>920421731</v>
      </c>
      <c r="F2">
        <f>(K2-J2)*86400</f>
        <v>536.99999980162829</v>
      </c>
      <c r="G2">
        <f>MEDIAN($F$2:$F$110)</f>
        <v>389.00000040885061</v>
      </c>
      <c r="H2">
        <f>G2/F2</f>
        <v>0.72439478687625702</v>
      </c>
      <c r="I2" s="2" t="str">
        <f>(IF(H2&gt;=2,"🔴","🟢"))</f>
        <v>🟢</v>
      </c>
      <c r="J2" t="s">
        <v>70</v>
      </c>
      <c r="K2" t="s">
        <v>68</v>
      </c>
      <c r="L2">
        <v>7</v>
      </c>
      <c r="M2">
        <v>7</v>
      </c>
      <c r="N2">
        <v>6</v>
      </c>
      <c r="O2">
        <v>6</v>
      </c>
      <c r="P2">
        <v>6</v>
      </c>
      <c r="Q2">
        <v>7</v>
      </c>
      <c r="R2">
        <v>5</v>
      </c>
      <c r="S2">
        <v>6</v>
      </c>
      <c r="T2">
        <v>6</v>
      </c>
      <c r="U2">
        <v>5</v>
      </c>
      <c r="V2">
        <v>2</v>
      </c>
      <c r="W2">
        <v>5</v>
      </c>
      <c r="X2">
        <v>4</v>
      </c>
      <c r="Y2">
        <v>4</v>
      </c>
      <c r="Z2">
        <v>5</v>
      </c>
      <c r="AA2">
        <v>3</v>
      </c>
      <c r="AB2">
        <v>4</v>
      </c>
      <c r="AC2">
        <v>4</v>
      </c>
      <c r="AD2">
        <v>5</v>
      </c>
      <c r="AE2">
        <v>5</v>
      </c>
      <c r="AF2">
        <v>5</v>
      </c>
      <c r="AG2">
        <v>4</v>
      </c>
      <c r="AH2">
        <v>4</v>
      </c>
      <c r="AI2">
        <v>5</v>
      </c>
      <c r="AJ2">
        <v>6</v>
      </c>
      <c r="AK2">
        <v>7</v>
      </c>
      <c r="AL2">
        <v>6</v>
      </c>
      <c r="AM2">
        <v>6</v>
      </c>
      <c r="AN2">
        <v>5</v>
      </c>
      <c r="AO2">
        <v>7</v>
      </c>
      <c r="AP2">
        <v>5</v>
      </c>
      <c r="AQ2">
        <v>6</v>
      </c>
      <c r="AR2">
        <v>6</v>
      </c>
      <c r="AS2">
        <v>5</v>
      </c>
      <c r="AT2">
        <v>6</v>
      </c>
      <c r="AU2">
        <v>5</v>
      </c>
      <c r="AV2">
        <v>6</v>
      </c>
      <c r="AW2">
        <v>4</v>
      </c>
      <c r="AX2">
        <v>1</v>
      </c>
      <c r="AY2">
        <v>4</v>
      </c>
      <c r="AZ2" t="s">
        <v>71</v>
      </c>
      <c r="BA2" t="s">
        <v>72</v>
      </c>
      <c r="BB2" t="s">
        <v>73</v>
      </c>
      <c r="BC2" t="s">
        <v>74</v>
      </c>
      <c r="BD2" t="s">
        <v>288</v>
      </c>
      <c r="BE2">
        <v>538.65</v>
      </c>
      <c r="BF2">
        <v>342.04</v>
      </c>
      <c r="BL2">
        <v>95.74</v>
      </c>
      <c r="BP2">
        <v>100.87</v>
      </c>
      <c r="BW2" s="3" t="str">
        <f>IF(CC2=MAX(CC2,CH2,CM2,CR2,CW2,DB2),"PAT",IF(CH2=MAX(CC2,CH2,CM2,CR2,CW2,DB2),"MAX",IF(CM2=MAX(CC2,CH2,CM2,CR2,CW2,DB2),"JO",IF(CR2=MAX(CC2,CH2,CM2,CR2,CW2,DB2),"KRIS",IF(CW2=MAX(CC2,CH2,CM2,CR2,CW2,DB2),"QUINN",IF(DB2=MAX(CC2,CH2,CM2,CR2,CW2,DB2),"LOU","🔴"))))))</f>
        <v>JO</v>
      </c>
      <c r="BX2" s="3">
        <f>IF(CC2=MAX(CC2,CH2,CM2,CR2,CW2,DB2),1,IF(CH2=MAX(CC2,CH2,CM2,CR2,CW2,DB2),2,IF(CM2=MAX(CC2,CH2,CM2,CR2,CW2,DB2),3,IF(CR2=MAX(CC2,CH2,CM2,CR2,CW2,DB2),4,IF(CW2=MAX(CC2,CH2,CM2,CR2,CW2,DB2),5,IF(DB2=MAX(CC2,CH2,CM2,CR2,CW2,DB2),6,"🔴"))))))</f>
        <v>3</v>
      </c>
      <c r="BY2">
        <f t="shared" ref="BY2:BY33" si="0">IF(BA2= "Ich möchte die Bindung zu meinen Reisebegleiter:innen – meinen Kindern und/oder meinen Liebsten – stärken und ihnen bereichernde Erlebnisse ermöglichen.",7,0)</f>
        <v>0</v>
      </c>
      <c r="BZ2">
        <f t="shared" ref="BZ2:BZ33" si="1">IF(BB2= "Zeit mit Familie, Partner:in oder Freund:innen verbringen und die Beziehung stärken",3,0)</f>
        <v>0</v>
      </c>
      <c r="CA2">
        <f t="shared" ref="CA2:CA33" si="2">IF(BC2="Meinen Kindern und/oder Liebsten bereichernde Erlebnisse bieten",3,0)</f>
        <v>0</v>
      </c>
      <c r="CB2">
        <f>IF(BD2="AO05",2,0)</f>
        <v>0</v>
      </c>
      <c r="CC2" s="1">
        <f>SUM(BY2:CB2)</f>
        <v>0</v>
      </c>
      <c r="CD2">
        <f t="shared" ref="CD2:CD33" si="3">IF(BA2= "Ich möchte die wichtigsten Sehenswürdigkeiten der Welt sehen.",7,0)</f>
        <v>0</v>
      </c>
      <c r="CE2">
        <f t="shared" ref="CE2:CE33" si="4">IF(BB2= "So viel wie möglich sehen, verschiedene Dinge erleben",3,0)</f>
        <v>0</v>
      </c>
      <c r="CF2">
        <f t="shared" ref="CF2:CF33" si="5">IF(BC2="Die Top-Sehenswürdigkeiten sehen",3,0)</f>
        <v>0</v>
      </c>
      <c r="CG2">
        <f>IF(BD2="AO01",2,0)</f>
        <v>0</v>
      </c>
      <c r="CH2" s="1">
        <f>SUM(CD2:CG2)</f>
        <v>0</v>
      </c>
      <c r="CI2">
        <f t="shared" ref="CI2:CI33" si="6">IF(BA2= "Ich möchte in meinen Ferien sportlich aktiv sein. Meine sportlichen Aktivitäten beeinflussen die Ferienplanung stark – zum Beispiel das Reiseziel, die Wahl der Reisepartner:innen oder den Reiseverlauf.",7,0)</f>
        <v>7</v>
      </c>
      <c r="CJ2">
        <f t="shared" ref="CJ2:CJ33" si="7">IF(BB2= "Zeit in der Natur verbringen und Natur geniessen",3,0)</f>
        <v>3</v>
      </c>
      <c r="CK2">
        <f t="shared" ref="CK2:CK33" si="8">IF(BC2="(Intensiv) Sport treiben wie Wandern, Velofahren oder Skifahren",3,0)</f>
        <v>3</v>
      </c>
      <c r="CL2">
        <f>IF(BD2="AO04",2,0)</f>
        <v>2</v>
      </c>
      <c r="CM2" s="1">
        <f>SUM(CI2:CL2)</f>
        <v>15</v>
      </c>
      <c r="CN2">
        <f t="shared" ref="CN2:CN33" si="9">IF(BA2= "Ich möchte neue Orte entdecken, an denen ich noch nie war. Ich suche gezielt nach Reisezielen und Aktivitäten abseits der ausgetretenen Pfade. Spannende Erlebnisse stehen für mich im Vordergrund.",7,0)</f>
        <v>0</v>
      </c>
      <c r="CO2">
        <f t="shared" ref="CO2:CO33" si="10">IF(BB2= "Authentische Erlebnisse – die Traditionen, den Lebensstil sowie kulturelle und kulinarische Gepflogenheiten eines Landes kennenlernen",3,0)</f>
        <v>0</v>
      </c>
      <c r="CP2">
        <f t="shared" ref="CP2:CP33" si="11">IF(BC2="Neue Orte und Kulturen entdecken, die ich noch nicht kenne",3,0)</f>
        <v>0</v>
      </c>
      <c r="CQ2">
        <f>IF(BD2="AO06",2,0)</f>
        <v>0</v>
      </c>
      <c r="CR2" s="1">
        <f>SUM(CN2:CQ2)</f>
        <v>0</v>
      </c>
      <c r="CS2">
        <f t="shared" ref="CS2:CS33" si="12">IF(BA2= "Ich möchte die schönen Dinge des Lebens geniessen – wie Unterkünfte mit hohem Standard, exklusive Restaurants, besondere Events, kulturelle Erlebnisse oder Shopping.",7,0)</f>
        <v>0</v>
      </c>
      <c r="CT2">
        <f t="shared" ref="CT2:CT33" si="13">IF(BB2= "Exklusive Erlebnisse wie Unterkünfte mit hohem Standard, ausgewählte Events, Gourmetküche",3,0)</f>
        <v>0</v>
      </c>
      <c r="CU2">
        <f t="shared" ref="CU2:CU33" si="14">IF(BC2="Shopping",3,0)</f>
        <v>0</v>
      </c>
      <c r="CV2">
        <f>IF(BD2="AO02",2,0)</f>
        <v>0</v>
      </c>
      <c r="CW2" s="1">
        <f>SUM(CS2:CV2)</f>
        <v>0</v>
      </c>
      <c r="CX2">
        <f t="shared" ref="CX2:CX33" si="15">IF(BA2= "Vor allem möchte ich entspannen und dem Alltag entfliehen.",7,0)</f>
        <v>0</v>
      </c>
      <c r="CY2">
        <f t="shared" ref="CY2:CY33" si="16">IF(BB2= "Erholung, Entspannung und eine Auszeit vom Alltag",3,0)</f>
        <v>0</v>
      </c>
      <c r="CZ2">
        <f t="shared" ref="CZ2:CZ33" si="17">IF(BC2="Mich verwöhnen lassen und die schönen Dinge des Lebens geniessen",3,0)</f>
        <v>0</v>
      </c>
      <c r="DA2">
        <f>IF(BD2="AO03",2,0)</f>
        <v>0</v>
      </c>
      <c r="DB2" s="1">
        <f>SUM(CX2:DA2)</f>
        <v>0</v>
      </c>
      <c r="DC2" s="2" t="str">
        <f>IF(SUM(BY2,CD2,CI2,CN2,CS2,CX2)=7,"✅","🔴")</f>
        <v>✅</v>
      </c>
      <c r="DD2" s="2" t="str">
        <f>IF(SUM(BZ2,CE2,CJ2,CO2,CT2,CY2)=3,"✅","🔴")</f>
        <v>✅</v>
      </c>
      <c r="DE2" s="2" t="str">
        <f>IF(SUM(CA2,CF2,CK2,CP2,CU2,CZ2)=3,"✅","🔴")</f>
        <v>✅</v>
      </c>
      <c r="DF2" s="2" t="str">
        <f>IF(SUM(CB2,CG2,CL2,CQ2,CV2,DA2)=2,"✅","🔴")</f>
        <v>✅</v>
      </c>
    </row>
    <row r="3" spans="1:110" x14ac:dyDescent="0.15">
      <c r="A3">
        <v>4</v>
      </c>
      <c r="B3" t="s">
        <v>75</v>
      </c>
      <c r="C3">
        <v>3</v>
      </c>
      <c r="D3" t="s">
        <v>69</v>
      </c>
      <c r="E3">
        <v>286108799</v>
      </c>
      <c r="F3">
        <f>(K3-J3)*86400</f>
        <v>337.99999980255961</v>
      </c>
      <c r="G3">
        <f t="shared" ref="G3:G66" si="18">MEDIAN($F$2:$F$110)</f>
        <v>389.00000040885061</v>
      </c>
      <c r="H3">
        <f>G3/F3</f>
        <v>1.1508875758463972</v>
      </c>
      <c r="I3" s="2" t="str">
        <f t="shared" ref="I3:I66" si="19">(IF(H3&gt;=2,"🔴","🟢"))</f>
        <v>🟢</v>
      </c>
      <c r="J3" t="s">
        <v>76</v>
      </c>
      <c r="K3" t="s">
        <v>75</v>
      </c>
      <c r="L3">
        <v>6</v>
      </c>
      <c r="M3">
        <v>7</v>
      </c>
      <c r="N3">
        <v>6</v>
      </c>
      <c r="O3">
        <v>6</v>
      </c>
      <c r="P3">
        <v>5</v>
      </c>
      <c r="Q3">
        <v>6</v>
      </c>
      <c r="R3">
        <v>7</v>
      </c>
      <c r="S3">
        <v>7</v>
      </c>
      <c r="T3">
        <v>5</v>
      </c>
      <c r="U3">
        <v>5</v>
      </c>
      <c r="V3">
        <v>4</v>
      </c>
      <c r="W3">
        <v>7</v>
      </c>
      <c r="X3">
        <v>5</v>
      </c>
      <c r="Y3">
        <v>4</v>
      </c>
      <c r="Z3">
        <v>4</v>
      </c>
      <c r="AA3">
        <v>4</v>
      </c>
      <c r="AB3">
        <v>5</v>
      </c>
      <c r="AC3">
        <v>4</v>
      </c>
      <c r="AD3">
        <v>6</v>
      </c>
      <c r="AE3">
        <v>7</v>
      </c>
      <c r="AF3">
        <v>6</v>
      </c>
      <c r="AG3">
        <v>5</v>
      </c>
      <c r="AH3">
        <v>4</v>
      </c>
      <c r="AI3">
        <v>6</v>
      </c>
      <c r="AJ3">
        <v>5</v>
      </c>
      <c r="AK3">
        <v>5</v>
      </c>
      <c r="AL3">
        <v>3</v>
      </c>
      <c r="AM3">
        <v>3</v>
      </c>
      <c r="AN3">
        <v>4</v>
      </c>
      <c r="AO3">
        <v>4</v>
      </c>
      <c r="AP3">
        <v>6</v>
      </c>
      <c r="AQ3">
        <v>5</v>
      </c>
      <c r="AR3">
        <v>5</v>
      </c>
      <c r="AS3">
        <v>6</v>
      </c>
      <c r="AT3">
        <v>6</v>
      </c>
      <c r="AU3">
        <v>7</v>
      </c>
      <c r="AV3">
        <v>6</v>
      </c>
      <c r="AW3">
        <v>5</v>
      </c>
      <c r="AX3">
        <v>4</v>
      </c>
      <c r="AY3">
        <v>6</v>
      </c>
      <c r="AZ3" t="s">
        <v>77</v>
      </c>
      <c r="BA3" t="s">
        <v>78</v>
      </c>
      <c r="BB3" t="s">
        <v>79</v>
      </c>
      <c r="BC3" t="s">
        <v>80</v>
      </c>
      <c r="BD3" t="s">
        <v>289</v>
      </c>
      <c r="BE3">
        <v>337.89</v>
      </c>
      <c r="BF3">
        <v>130.22999999999999</v>
      </c>
      <c r="BL3">
        <v>53.43</v>
      </c>
      <c r="BP3">
        <v>154.22999999999999</v>
      </c>
      <c r="BW3" s="3" t="str">
        <f t="shared" ref="BW3:BW66" si="20">IF(CC3=MAX(CC3,CH3,CM3,CR3,CW3,DB3),"PAT",IF(CH3=MAX(CC3,CH3,CM3,CR3,CW3,DB3),"MAX",IF(CM3=MAX(CC3,CH3,CM3,CR3,CW3,DB3),"JO",IF(CR3=MAX(CC3,CH3,CM3,CR3,CW3,DB3),"KRIS",IF(CW3=MAX(CC3,CH3,CM3,CR3,CW3,DB3),"QUINN",IF(DB3=MAX(CC3,CH3,CM3,CR3,CW3,DB3),"LOU","🔴"))))))</f>
        <v>KRIS</v>
      </c>
      <c r="BX3" s="3">
        <f t="shared" ref="BX3:BX66" si="21">IF(CC3=MAX(CC3,CH3,CM3,CR3,CW3,DB3),1,IF(CH3=MAX(CC3,CH3,CM3,CR3,CW3,DB3),2,IF(CM3=MAX(CC3,CH3,CM3,CR3,CW3,DB3),3,IF(CR3=MAX(CC3,CH3,CM3,CR3,CW3,DB3),4,IF(CW3=MAX(CC3,CH3,CM3,CR3,CW3,DB3),5,IF(DB3=MAX(CC3,CH3,CM3,CR3,CW3,DB3),6,"🔴"))))))</f>
        <v>4</v>
      </c>
      <c r="BY3">
        <f t="shared" si="0"/>
        <v>0</v>
      </c>
      <c r="BZ3">
        <f t="shared" si="1"/>
        <v>0</v>
      </c>
      <c r="CA3">
        <f t="shared" si="2"/>
        <v>0</v>
      </c>
      <c r="CB3">
        <f t="shared" ref="CB3:CB66" si="22">IF(BD3="AO05",2,0)</f>
        <v>0</v>
      </c>
      <c r="CC3" s="1">
        <f t="shared" ref="CC3:CC66" si="23">SUM(BY3:CB3)</f>
        <v>0</v>
      </c>
      <c r="CD3">
        <f t="shared" si="3"/>
        <v>0</v>
      </c>
      <c r="CE3">
        <f t="shared" si="4"/>
        <v>0</v>
      </c>
      <c r="CF3">
        <f t="shared" si="5"/>
        <v>0</v>
      </c>
      <c r="CG3">
        <f t="shared" ref="CG3:CG66" si="24">IF(BD3="AO01",2,0)</f>
        <v>0</v>
      </c>
      <c r="CH3" s="1">
        <f t="shared" ref="CH3:CH66" si="25">SUM(CD3:CG3)</f>
        <v>0</v>
      </c>
      <c r="CI3">
        <f t="shared" si="6"/>
        <v>0</v>
      </c>
      <c r="CJ3">
        <f t="shared" si="7"/>
        <v>0</v>
      </c>
      <c r="CK3">
        <f t="shared" si="8"/>
        <v>0</v>
      </c>
      <c r="CL3">
        <f t="shared" ref="CL3:CL66" si="26">IF(BD3="AO04",2,0)</f>
        <v>0</v>
      </c>
      <c r="CM3" s="1">
        <f t="shared" ref="CM3:CM66" si="27">SUM(CI3:CL3)</f>
        <v>0</v>
      </c>
      <c r="CN3">
        <f t="shared" si="9"/>
        <v>0</v>
      </c>
      <c r="CO3">
        <f t="shared" si="10"/>
        <v>3</v>
      </c>
      <c r="CP3">
        <f t="shared" si="11"/>
        <v>3</v>
      </c>
      <c r="CQ3">
        <f t="shared" ref="CQ3:CQ66" si="28">IF(BD3="AO06",2,0)</f>
        <v>2</v>
      </c>
      <c r="CR3" s="1">
        <f t="shared" ref="CR3:CR66" si="29">SUM(CN3:CQ3)</f>
        <v>8</v>
      </c>
      <c r="CS3">
        <f t="shared" si="12"/>
        <v>0</v>
      </c>
      <c r="CT3">
        <f t="shared" si="13"/>
        <v>0</v>
      </c>
      <c r="CU3">
        <f t="shared" si="14"/>
        <v>0</v>
      </c>
      <c r="CV3">
        <f t="shared" ref="CV3:CV66" si="30">IF(BD3="AO02",2,0)</f>
        <v>0</v>
      </c>
      <c r="CW3" s="1">
        <f t="shared" ref="CW3:CW66" si="31">SUM(CS3:CV3)</f>
        <v>0</v>
      </c>
      <c r="CX3">
        <f t="shared" si="15"/>
        <v>7</v>
      </c>
      <c r="CY3">
        <f t="shared" si="16"/>
        <v>0</v>
      </c>
      <c r="CZ3">
        <f t="shared" si="17"/>
        <v>0</v>
      </c>
      <c r="DA3">
        <f t="shared" ref="DA3:DA66" si="32">IF(BD3="AO03",2,0)</f>
        <v>0</v>
      </c>
      <c r="DB3" s="1">
        <f t="shared" ref="DB3:DB66" si="33">SUM(CX3:DA3)</f>
        <v>7</v>
      </c>
      <c r="DC3" s="2" t="str">
        <f t="shared" ref="DC3:DC66" si="34">IF(SUM(BY3,CD3,CI3,CN3,CS3,CX3)=7,"✅","🔴")</f>
        <v>✅</v>
      </c>
      <c r="DD3" s="2" t="str">
        <f t="shared" ref="DD3:DD66" si="35">IF(SUM(BZ3,CE3,CJ3,CO3,CT3,CY3)=3,"✅","🔴")</f>
        <v>✅</v>
      </c>
      <c r="DE3" s="2" t="str">
        <f t="shared" ref="DE3:DE66" si="36">IF(SUM(CA3,CF3,CK3,CP3,CU3,CZ3)=3,"✅","🔴")</f>
        <v>✅</v>
      </c>
      <c r="DF3" s="2" t="str">
        <f t="shared" ref="DF3:DF66" si="37">IF(SUM(CB3,CG3,CL3,CQ3,CV3,DA3)=2,"✅","🔴")</f>
        <v>✅</v>
      </c>
    </row>
    <row r="4" spans="1:110" x14ac:dyDescent="0.15">
      <c r="A4">
        <v>5</v>
      </c>
      <c r="B4" t="s">
        <v>81</v>
      </c>
      <c r="C4">
        <v>3</v>
      </c>
      <c r="D4" t="s">
        <v>69</v>
      </c>
      <c r="E4">
        <v>983688111</v>
      </c>
      <c r="F4">
        <f>(K4-J4)*86400</f>
        <v>358.999999682419</v>
      </c>
      <c r="G4">
        <f t="shared" si="18"/>
        <v>389.00000040885061</v>
      </c>
      <c r="H4">
        <f>G4/F4</f>
        <v>1.0835654617074384</v>
      </c>
      <c r="I4" s="2" t="str">
        <f t="shared" si="19"/>
        <v>🟢</v>
      </c>
      <c r="J4" t="s">
        <v>82</v>
      </c>
      <c r="K4" t="s">
        <v>81</v>
      </c>
      <c r="L4">
        <v>7</v>
      </c>
      <c r="M4">
        <v>7</v>
      </c>
      <c r="N4">
        <v>7</v>
      </c>
      <c r="O4">
        <v>7</v>
      </c>
      <c r="P4">
        <v>5</v>
      </c>
      <c r="Q4">
        <v>7</v>
      </c>
      <c r="R4">
        <v>7</v>
      </c>
      <c r="S4">
        <v>7</v>
      </c>
      <c r="T4">
        <v>7</v>
      </c>
      <c r="U4">
        <v>7</v>
      </c>
      <c r="V4">
        <v>4</v>
      </c>
      <c r="W4">
        <v>7</v>
      </c>
      <c r="X4">
        <v>5</v>
      </c>
      <c r="Y4">
        <v>7</v>
      </c>
      <c r="Z4">
        <v>4</v>
      </c>
      <c r="AA4">
        <v>5</v>
      </c>
      <c r="AB4">
        <v>5</v>
      </c>
      <c r="AC4">
        <v>6</v>
      </c>
      <c r="AD4">
        <v>5</v>
      </c>
      <c r="AE4">
        <v>6</v>
      </c>
      <c r="AF4">
        <v>6</v>
      </c>
      <c r="AG4">
        <v>5</v>
      </c>
      <c r="AH4">
        <v>4</v>
      </c>
      <c r="AI4">
        <v>5</v>
      </c>
      <c r="AJ4">
        <v>6</v>
      </c>
      <c r="AK4">
        <v>6</v>
      </c>
      <c r="AL4">
        <v>6</v>
      </c>
      <c r="AM4">
        <v>5</v>
      </c>
      <c r="AN4">
        <v>5</v>
      </c>
      <c r="AO4">
        <v>6</v>
      </c>
      <c r="AP4">
        <v>6</v>
      </c>
      <c r="AQ4">
        <v>6</v>
      </c>
      <c r="AR4">
        <v>6</v>
      </c>
      <c r="AS4">
        <v>6</v>
      </c>
      <c r="AT4">
        <v>6</v>
      </c>
      <c r="AU4">
        <v>5</v>
      </c>
      <c r="AV4">
        <v>5</v>
      </c>
      <c r="AW4">
        <v>4</v>
      </c>
      <c r="AX4">
        <v>2</v>
      </c>
      <c r="AY4">
        <v>5</v>
      </c>
      <c r="AZ4" t="s">
        <v>77</v>
      </c>
      <c r="BA4" t="s">
        <v>78</v>
      </c>
      <c r="BB4" t="s">
        <v>83</v>
      </c>
      <c r="BC4" t="s">
        <v>84</v>
      </c>
      <c r="BD4" t="s">
        <v>289</v>
      </c>
      <c r="BE4">
        <v>360.67</v>
      </c>
      <c r="BF4">
        <v>173.43</v>
      </c>
      <c r="BL4">
        <v>50.29</v>
      </c>
      <c r="BP4">
        <v>136.94999999999999</v>
      </c>
      <c r="BW4" s="3" t="str">
        <f t="shared" si="20"/>
        <v>LOU</v>
      </c>
      <c r="BX4" s="3">
        <f t="shared" si="21"/>
        <v>6</v>
      </c>
      <c r="BY4">
        <f t="shared" si="0"/>
        <v>0</v>
      </c>
      <c r="BZ4">
        <f t="shared" si="1"/>
        <v>0</v>
      </c>
      <c r="CA4">
        <f t="shared" si="2"/>
        <v>0</v>
      </c>
      <c r="CB4">
        <f t="shared" si="22"/>
        <v>0</v>
      </c>
      <c r="CC4" s="1">
        <f t="shared" si="23"/>
        <v>0</v>
      </c>
      <c r="CD4">
        <f t="shared" si="3"/>
        <v>0</v>
      </c>
      <c r="CE4">
        <f t="shared" si="4"/>
        <v>0</v>
      </c>
      <c r="CF4">
        <f t="shared" si="5"/>
        <v>0</v>
      </c>
      <c r="CG4">
        <f t="shared" si="24"/>
        <v>0</v>
      </c>
      <c r="CH4" s="1">
        <f t="shared" si="25"/>
        <v>0</v>
      </c>
      <c r="CI4">
        <f t="shared" si="6"/>
        <v>0</v>
      </c>
      <c r="CJ4">
        <f t="shared" si="7"/>
        <v>0</v>
      </c>
      <c r="CK4">
        <f t="shared" si="8"/>
        <v>0</v>
      </c>
      <c r="CL4">
        <f t="shared" si="26"/>
        <v>0</v>
      </c>
      <c r="CM4" s="1">
        <f t="shared" si="27"/>
        <v>0</v>
      </c>
      <c r="CN4">
        <f t="shared" si="9"/>
        <v>0</v>
      </c>
      <c r="CO4">
        <f t="shared" si="10"/>
        <v>0</v>
      </c>
      <c r="CP4">
        <f t="shared" si="11"/>
        <v>0</v>
      </c>
      <c r="CQ4">
        <f t="shared" si="28"/>
        <v>2</v>
      </c>
      <c r="CR4" s="1">
        <f t="shared" si="29"/>
        <v>2</v>
      </c>
      <c r="CS4">
        <f t="shared" si="12"/>
        <v>0</v>
      </c>
      <c r="CT4">
        <f t="shared" si="13"/>
        <v>0</v>
      </c>
      <c r="CU4">
        <f t="shared" si="14"/>
        <v>0</v>
      </c>
      <c r="CV4">
        <f t="shared" si="30"/>
        <v>0</v>
      </c>
      <c r="CW4" s="1">
        <f t="shared" si="31"/>
        <v>0</v>
      </c>
      <c r="CX4">
        <f t="shared" si="15"/>
        <v>7</v>
      </c>
      <c r="CY4">
        <f t="shared" si="16"/>
        <v>3</v>
      </c>
      <c r="CZ4">
        <f t="shared" si="17"/>
        <v>3</v>
      </c>
      <c r="DA4">
        <f t="shared" si="32"/>
        <v>0</v>
      </c>
      <c r="DB4" s="1">
        <f t="shared" si="33"/>
        <v>13</v>
      </c>
      <c r="DC4" s="2" t="str">
        <f t="shared" si="34"/>
        <v>✅</v>
      </c>
      <c r="DD4" s="2" t="str">
        <f t="shared" si="35"/>
        <v>✅</v>
      </c>
      <c r="DE4" s="2" t="str">
        <f t="shared" si="36"/>
        <v>✅</v>
      </c>
      <c r="DF4" s="2" t="str">
        <f t="shared" si="37"/>
        <v>✅</v>
      </c>
    </row>
    <row r="5" spans="1:110" x14ac:dyDescent="0.15">
      <c r="A5">
        <v>6</v>
      </c>
      <c r="B5" t="s">
        <v>85</v>
      </c>
      <c r="C5">
        <v>3</v>
      </c>
      <c r="D5" t="s">
        <v>69</v>
      </c>
      <c r="E5">
        <v>1874785068</v>
      </c>
      <c r="F5">
        <f>(K5-J5)*86400</f>
        <v>868.00000048242509</v>
      </c>
      <c r="G5">
        <f t="shared" si="18"/>
        <v>389.00000040885061</v>
      </c>
      <c r="H5">
        <f>G5/F5</f>
        <v>0.44815668224959515</v>
      </c>
      <c r="I5" s="2" t="str">
        <f t="shared" si="19"/>
        <v>🟢</v>
      </c>
      <c r="J5" t="s">
        <v>86</v>
      </c>
      <c r="K5" t="s">
        <v>85</v>
      </c>
      <c r="L5">
        <v>7</v>
      </c>
      <c r="M5">
        <v>7</v>
      </c>
      <c r="N5">
        <v>7</v>
      </c>
      <c r="O5">
        <v>7</v>
      </c>
      <c r="P5">
        <v>7</v>
      </c>
      <c r="Q5">
        <v>7</v>
      </c>
      <c r="R5">
        <v>7</v>
      </c>
      <c r="S5">
        <v>7</v>
      </c>
      <c r="T5">
        <v>7</v>
      </c>
      <c r="U5">
        <v>7</v>
      </c>
      <c r="V5">
        <v>7</v>
      </c>
      <c r="W5">
        <v>7</v>
      </c>
      <c r="X5">
        <v>7</v>
      </c>
      <c r="Y5">
        <v>7</v>
      </c>
      <c r="Z5">
        <v>7</v>
      </c>
      <c r="AA5">
        <v>1</v>
      </c>
      <c r="AB5">
        <v>5</v>
      </c>
      <c r="AC5">
        <v>7</v>
      </c>
      <c r="AD5">
        <v>7</v>
      </c>
      <c r="AE5">
        <v>7</v>
      </c>
      <c r="AF5">
        <v>7</v>
      </c>
      <c r="AG5">
        <v>7</v>
      </c>
      <c r="AH5">
        <v>7</v>
      </c>
      <c r="AI5">
        <v>7</v>
      </c>
      <c r="AJ5">
        <v>7</v>
      </c>
      <c r="AK5">
        <v>7</v>
      </c>
      <c r="AL5">
        <v>7</v>
      </c>
      <c r="AM5">
        <v>7</v>
      </c>
      <c r="AN5">
        <v>7</v>
      </c>
      <c r="AO5">
        <v>7</v>
      </c>
      <c r="AP5">
        <v>7</v>
      </c>
      <c r="AQ5">
        <v>7</v>
      </c>
      <c r="AR5">
        <v>7</v>
      </c>
      <c r="AS5">
        <v>7</v>
      </c>
      <c r="AT5">
        <v>7</v>
      </c>
      <c r="AU5">
        <v>7</v>
      </c>
      <c r="AV5">
        <v>7</v>
      </c>
      <c r="AW5">
        <v>7</v>
      </c>
      <c r="AX5">
        <v>7</v>
      </c>
      <c r="AY5">
        <v>7</v>
      </c>
      <c r="AZ5" t="s">
        <v>87</v>
      </c>
      <c r="BA5" t="s">
        <v>88</v>
      </c>
      <c r="BB5" t="s">
        <v>73</v>
      </c>
      <c r="BC5" t="s">
        <v>84</v>
      </c>
      <c r="BD5" t="s">
        <v>290</v>
      </c>
      <c r="BE5">
        <v>868.21</v>
      </c>
      <c r="BF5">
        <v>506.16</v>
      </c>
      <c r="BL5">
        <v>88.93</v>
      </c>
      <c r="BP5">
        <v>273.12</v>
      </c>
      <c r="BW5" s="3" t="str">
        <f t="shared" si="20"/>
        <v>KRIS</v>
      </c>
      <c r="BX5" s="3">
        <f t="shared" si="21"/>
        <v>4</v>
      </c>
      <c r="BY5">
        <f t="shared" si="0"/>
        <v>0</v>
      </c>
      <c r="BZ5">
        <f t="shared" si="1"/>
        <v>0</v>
      </c>
      <c r="CA5">
        <f t="shared" si="2"/>
        <v>0</v>
      </c>
      <c r="CB5">
        <f t="shared" si="22"/>
        <v>0</v>
      </c>
      <c r="CC5" s="1">
        <f t="shared" si="23"/>
        <v>0</v>
      </c>
      <c r="CD5">
        <f t="shared" si="3"/>
        <v>0</v>
      </c>
      <c r="CE5">
        <f t="shared" si="4"/>
        <v>0</v>
      </c>
      <c r="CF5">
        <f t="shared" si="5"/>
        <v>0</v>
      </c>
      <c r="CG5">
        <f t="shared" si="24"/>
        <v>0</v>
      </c>
      <c r="CH5" s="1">
        <f t="shared" si="25"/>
        <v>0</v>
      </c>
      <c r="CI5">
        <f t="shared" si="6"/>
        <v>0</v>
      </c>
      <c r="CJ5">
        <f t="shared" si="7"/>
        <v>3</v>
      </c>
      <c r="CK5">
        <f t="shared" si="8"/>
        <v>0</v>
      </c>
      <c r="CL5">
        <f t="shared" si="26"/>
        <v>0</v>
      </c>
      <c r="CM5" s="1">
        <f t="shared" si="27"/>
        <v>3</v>
      </c>
      <c r="CN5">
        <f t="shared" si="9"/>
        <v>7</v>
      </c>
      <c r="CO5">
        <f t="shared" si="10"/>
        <v>0</v>
      </c>
      <c r="CP5">
        <f t="shared" si="11"/>
        <v>0</v>
      </c>
      <c r="CQ5">
        <f t="shared" si="28"/>
        <v>0</v>
      </c>
      <c r="CR5" s="1">
        <f t="shared" si="29"/>
        <v>7</v>
      </c>
      <c r="CS5">
        <f t="shared" si="12"/>
        <v>0</v>
      </c>
      <c r="CT5">
        <f t="shared" si="13"/>
        <v>0</v>
      </c>
      <c r="CU5">
        <f t="shared" si="14"/>
        <v>0</v>
      </c>
      <c r="CV5">
        <f t="shared" si="30"/>
        <v>0</v>
      </c>
      <c r="CW5" s="1">
        <f t="shared" si="31"/>
        <v>0</v>
      </c>
      <c r="CX5">
        <f t="shared" si="15"/>
        <v>0</v>
      </c>
      <c r="CY5">
        <f t="shared" si="16"/>
        <v>0</v>
      </c>
      <c r="CZ5">
        <f t="shared" si="17"/>
        <v>3</v>
      </c>
      <c r="DA5">
        <f t="shared" si="32"/>
        <v>2</v>
      </c>
      <c r="DB5" s="1">
        <f t="shared" si="33"/>
        <v>5</v>
      </c>
      <c r="DC5" s="2" t="str">
        <f t="shared" si="34"/>
        <v>✅</v>
      </c>
      <c r="DD5" s="2" t="str">
        <f t="shared" si="35"/>
        <v>✅</v>
      </c>
      <c r="DE5" s="2" t="str">
        <f t="shared" si="36"/>
        <v>✅</v>
      </c>
      <c r="DF5" s="2" t="str">
        <f t="shared" si="37"/>
        <v>✅</v>
      </c>
    </row>
    <row r="6" spans="1:110" x14ac:dyDescent="0.15">
      <c r="A6">
        <v>7</v>
      </c>
      <c r="B6" t="s">
        <v>89</v>
      </c>
      <c r="C6">
        <v>3</v>
      </c>
      <c r="D6" t="s">
        <v>69</v>
      </c>
      <c r="E6">
        <v>407246293</v>
      </c>
      <c r="F6">
        <f>(K6-J6)*86400</f>
        <v>324.99999990686774</v>
      </c>
      <c r="G6">
        <f t="shared" si="18"/>
        <v>389.00000040885061</v>
      </c>
      <c r="H6">
        <f>G6/F6</f>
        <v>1.1969230785240701</v>
      </c>
      <c r="I6" s="2" t="str">
        <f t="shared" si="19"/>
        <v>🟢</v>
      </c>
      <c r="J6" t="s">
        <v>90</v>
      </c>
      <c r="K6" t="s">
        <v>89</v>
      </c>
      <c r="L6">
        <v>6</v>
      </c>
      <c r="M6">
        <v>7</v>
      </c>
      <c r="N6">
        <v>6</v>
      </c>
      <c r="O6">
        <v>6</v>
      </c>
      <c r="P6">
        <v>7</v>
      </c>
      <c r="Q6">
        <v>7</v>
      </c>
      <c r="R6">
        <v>6</v>
      </c>
      <c r="S6">
        <v>6</v>
      </c>
      <c r="T6">
        <v>7</v>
      </c>
      <c r="U6">
        <v>6</v>
      </c>
      <c r="V6">
        <v>6</v>
      </c>
      <c r="W6">
        <v>6</v>
      </c>
      <c r="X6">
        <v>5</v>
      </c>
      <c r="Y6">
        <v>7</v>
      </c>
      <c r="Z6">
        <v>5</v>
      </c>
      <c r="AA6">
        <v>6</v>
      </c>
      <c r="AB6">
        <v>5</v>
      </c>
      <c r="AC6">
        <v>5</v>
      </c>
      <c r="AD6">
        <v>6</v>
      </c>
      <c r="AE6">
        <v>6</v>
      </c>
      <c r="AF6">
        <v>7</v>
      </c>
      <c r="AG6">
        <v>6</v>
      </c>
      <c r="AH6">
        <v>6</v>
      </c>
      <c r="AI6">
        <v>6</v>
      </c>
      <c r="AJ6">
        <v>6</v>
      </c>
      <c r="AK6">
        <v>6</v>
      </c>
      <c r="AL6">
        <v>6</v>
      </c>
      <c r="AM6">
        <v>6</v>
      </c>
      <c r="AN6">
        <v>6</v>
      </c>
      <c r="AO6">
        <v>6</v>
      </c>
      <c r="AP6">
        <v>5</v>
      </c>
      <c r="AQ6">
        <v>6</v>
      </c>
      <c r="AR6">
        <v>5</v>
      </c>
      <c r="AS6">
        <v>6</v>
      </c>
      <c r="AT6">
        <v>6</v>
      </c>
      <c r="AU6">
        <v>5</v>
      </c>
      <c r="AV6">
        <v>5</v>
      </c>
      <c r="AW6">
        <v>5</v>
      </c>
      <c r="AX6">
        <v>4</v>
      </c>
      <c r="AY6">
        <v>5</v>
      </c>
      <c r="AZ6" t="s">
        <v>71</v>
      </c>
      <c r="BA6" t="s">
        <v>88</v>
      </c>
      <c r="BB6" t="s">
        <v>83</v>
      </c>
      <c r="BC6" t="s">
        <v>80</v>
      </c>
      <c r="BD6" t="s">
        <v>289</v>
      </c>
      <c r="BE6">
        <v>326.79000000000002</v>
      </c>
      <c r="BF6">
        <v>197.52</v>
      </c>
      <c r="BL6">
        <v>48.65</v>
      </c>
      <c r="BP6">
        <v>80.62</v>
      </c>
      <c r="BW6" s="3" t="str">
        <f t="shared" si="20"/>
        <v>KRIS</v>
      </c>
      <c r="BX6" s="3">
        <f t="shared" si="21"/>
        <v>4</v>
      </c>
      <c r="BY6">
        <f t="shared" si="0"/>
        <v>0</v>
      </c>
      <c r="BZ6">
        <f t="shared" si="1"/>
        <v>0</v>
      </c>
      <c r="CA6">
        <f t="shared" si="2"/>
        <v>0</v>
      </c>
      <c r="CB6">
        <f t="shared" si="22"/>
        <v>0</v>
      </c>
      <c r="CC6" s="1">
        <f t="shared" si="23"/>
        <v>0</v>
      </c>
      <c r="CD6">
        <f t="shared" si="3"/>
        <v>0</v>
      </c>
      <c r="CE6">
        <f t="shared" si="4"/>
        <v>0</v>
      </c>
      <c r="CF6">
        <f t="shared" si="5"/>
        <v>0</v>
      </c>
      <c r="CG6">
        <f t="shared" si="24"/>
        <v>0</v>
      </c>
      <c r="CH6" s="1">
        <f t="shared" si="25"/>
        <v>0</v>
      </c>
      <c r="CI6">
        <f t="shared" si="6"/>
        <v>0</v>
      </c>
      <c r="CJ6">
        <f t="shared" si="7"/>
        <v>0</v>
      </c>
      <c r="CK6">
        <f t="shared" si="8"/>
        <v>0</v>
      </c>
      <c r="CL6">
        <f t="shared" si="26"/>
        <v>0</v>
      </c>
      <c r="CM6" s="1">
        <f t="shared" si="27"/>
        <v>0</v>
      </c>
      <c r="CN6">
        <f t="shared" si="9"/>
        <v>7</v>
      </c>
      <c r="CO6">
        <f t="shared" si="10"/>
        <v>0</v>
      </c>
      <c r="CP6">
        <f t="shared" si="11"/>
        <v>3</v>
      </c>
      <c r="CQ6">
        <f t="shared" si="28"/>
        <v>2</v>
      </c>
      <c r="CR6" s="1">
        <f t="shared" si="29"/>
        <v>12</v>
      </c>
      <c r="CS6">
        <f t="shared" si="12"/>
        <v>0</v>
      </c>
      <c r="CT6">
        <f t="shared" si="13"/>
        <v>0</v>
      </c>
      <c r="CU6">
        <f t="shared" si="14"/>
        <v>0</v>
      </c>
      <c r="CV6">
        <f t="shared" si="30"/>
        <v>0</v>
      </c>
      <c r="CW6" s="1">
        <f t="shared" si="31"/>
        <v>0</v>
      </c>
      <c r="CX6">
        <f t="shared" si="15"/>
        <v>0</v>
      </c>
      <c r="CY6">
        <f t="shared" si="16"/>
        <v>3</v>
      </c>
      <c r="CZ6">
        <f t="shared" si="17"/>
        <v>0</v>
      </c>
      <c r="DA6">
        <f t="shared" si="32"/>
        <v>0</v>
      </c>
      <c r="DB6" s="1">
        <f t="shared" si="33"/>
        <v>3</v>
      </c>
      <c r="DC6" s="2" t="str">
        <f t="shared" si="34"/>
        <v>✅</v>
      </c>
      <c r="DD6" s="2" t="str">
        <f t="shared" si="35"/>
        <v>✅</v>
      </c>
      <c r="DE6" s="2" t="str">
        <f t="shared" si="36"/>
        <v>✅</v>
      </c>
      <c r="DF6" s="2" t="str">
        <f t="shared" si="37"/>
        <v>✅</v>
      </c>
    </row>
    <row r="7" spans="1:110" x14ac:dyDescent="0.15">
      <c r="A7">
        <v>8</v>
      </c>
      <c r="B7" t="s">
        <v>91</v>
      </c>
      <c r="C7">
        <v>3</v>
      </c>
      <c r="D7" t="s">
        <v>92</v>
      </c>
      <c r="E7">
        <v>379793694</v>
      </c>
      <c r="F7">
        <f>(K7-J7)*86400</f>
        <v>808.00000028684735</v>
      </c>
      <c r="G7">
        <f t="shared" si="18"/>
        <v>389.00000040885061</v>
      </c>
      <c r="H7">
        <f>G7/F7</f>
        <v>0.48143564389944565</v>
      </c>
      <c r="I7" s="2" t="str">
        <f t="shared" si="19"/>
        <v>🟢</v>
      </c>
      <c r="J7" t="s">
        <v>93</v>
      </c>
      <c r="K7" t="s">
        <v>91</v>
      </c>
      <c r="L7">
        <v>7</v>
      </c>
      <c r="N7">
        <v>7</v>
      </c>
      <c r="Q7">
        <v>7</v>
      </c>
      <c r="R7">
        <v>7</v>
      </c>
      <c r="X7">
        <v>7</v>
      </c>
      <c r="Y7">
        <v>7</v>
      </c>
      <c r="AD7">
        <v>7</v>
      </c>
      <c r="AJ7">
        <v>7</v>
      </c>
      <c r="AK7">
        <v>7</v>
      </c>
      <c r="AO7">
        <v>7</v>
      </c>
      <c r="AP7">
        <v>7</v>
      </c>
      <c r="AR7">
        <v>7</v>
      </c>
      <c r="AS7">
        <v>7</v>
      </c>
      <c r="AT7">
        <v>7</v>
      </c>
      <c r="AU7">
        <v>5</v>
      </c>
      <c r="AV7">
        <v>6</v>
      </c>
      <c r="AW7">
        <v>4</v>
      </c>
      <c r="AX7">
        <v>1</v>
      </c>
      <c r="AY7">
        <v>7</v>
      </c>
      <c r="AZ7" t="s">
        <v>77</v>
      </c>
      <c r="BA7" t="s">
        <v>94</v>
      </c>
      <c r="BB7" t="s">
        <v>95</v>
      </c>
      <c r="BC7" t="s">
        <v>80</v>
      </c>
      <c r="BD7" t="s">
        <v>290</v>
      </c>
      <c r="BE7">
        <v>703.1</v>
      </c>
      <c r="BF7">
        <v>354.22</v>
      </c>
      <c r="BL7">
        <v>155.87</v>
      </c>
      <c r="BP7">
        <v>193.01</v>
      </c>
      <c r="BW7" s="3" t="str">
        <f t="shared" si="20"/>
        <v>MAX</v>
      </c>
      <c r="BX7" s="3">
        <f t="shared" si="21"/>
        <v>2</v>
      </c>
      <c r="BY7">
        <f t="shared" si="0"/>
        <v>0</v>
      </c>
      <c r="BZ7">
        <f t="shared" si="1"/>
        <v>3</v>
      </c>
      <c r="CA7">
        <f t="shared" si="2"/>
        <v>0</v>
      </c>
      <c r="CB7">
        <f t="shared" si="22"/>
        <v>0</v>
      </c>
      <c r="CC7" s="1">
        <f t="shared" si="23"/>
        <v>3</v>
      </c>
      <c r="CD7">
        <f t="shared" si="3"/>
        <v>7</v>
      </c>
      <c r="CE7">
        <f t="shared" si="4"/>
        <v>0</v>
      </c>
      <c r="CF7">
        <f t="shared" si="5"/>
        <v>0</v>
      </c>
      <c r="CG7">
        <f t="shared" si="24"/>
        <v>0</v>
      </c>
      <c r="CH7" s="1">
        <f t="shared" si="25"/>
        <v>7</v>
      </c>
      <c r="CI7">
        <f t="shared" si="6"/>
        <v>0</v>
      </c>
      <c r="CJ7">
        <f t="shared" si="7"/>
        <v>0</v>
      </c>
      <c r="CK7">
        <f t="shared" si="8"/>
        <v>0</v>
      </c>
      <c r="CL7">
        <f t="shared" si="26"/>
        <v>0</v>
      </c>
      <c r="CM7" s="1">
        <f t="shared" si="27"/>
        <v>0</v>
      </c>
      <c r="CN7">
        <f t="shared" si="9"/>
        <v>0</v>
      </c>
      <c r="CO7">
        <f t="shared" si="10"/>
        <v>0</v>
      </c>
      <c r="CP7">
        <f t="shared" si="11"/>
        <v>3</v>
      </c>
      <c r="CQ7">
        <f t="shared" si="28"/>
        <v>0</v>
      </c>
      <c r="CR7" s="1">
        <f t="shared" si="29"/>
        <v>3</v>
      </c>
      <c r="CS7">
        <f t="shared" si="12"/>
        <v>0</v>
      </c>
      <c r="CT7">
        <f t="shared" si="13"/>
        <v>0</v>
      </c>
      <c r="CU7">
        <f t="shared" si="14"/>
        <v>0</v>
      </c>
      <c r="CV7">
        <f t="shared" si="30"/>
        <v>0</v>
      </c>
      <c r="CW7" s="1">
        <f t="shared" si="31"/>
        <v>0</v>
      </c>
      <c r="CX7">
        <f t="shared" si="15"/>
        <v>0</v>
      </c>
      <c r="CY7">
        <f t="shared" si="16"/>
        <v>0</v>
      </c>
      <c r="CZ7">
        <f t="shared" si="17"/>
        <v>0</v>
      </c>
      <c r="DA7">
        <f t="shared" si="32"/>
        <v>2</v>
      </c>
      <c r="DB7" s="1">
        <f t="shared" si="33"/>
        <v>2</v>
      </c>
      <c r="DC7" s="2" t="str">
        <f t="shared" si="34"/>
        <v>✅</v>
      </c>
      <c r="DD7" s="2" t="str">
        <f t="shared" si="35"/>
        <v>✅</v>
      </c>
      <c r="DE7" s="2" t="str">
        <f t="shared" si="36"/>
        <v>✅</v>
      </c>
      <c r="DF7" s="2" t="str">
        <f t="shared" si="37"/>
        <v>✅</v>
      </c>
    </row>
    <row r="8" spans="1:110" x14ac:dyDescent="0.15">
      <c r="A8">
        <v>9</v>
      </c>
      <c r="B8" t="s">
        <v>96</v>
      </c>
      <c r="C8">
        <v>3</v>
      </c>
      <c r="D8" t="s">
        <v>69</v>
      </c>
      <c r="E8">
        <v>802337543</v>
      </c>
      <c r="F8">
        <f>(K8-J8)*86400</f>
        <v>266.9999995501712</v>
      </c>
      <c r="G8">
        <f t="shared" si="18"/>
        <v>389.00000040885061</v>
      </c>
      <c r="H8">
        <f>G8/F8</f>
        <v>1.4569288429371505</v>
      </c>
      <c r="I8" s="2" t="str">
        <f t="shared" si="19"/>
        <v>🟢</v>
      </c>
      <c r="J8" t="s">
        <v>97</v>
      </c>
      <c r="K8" t="s">
        <v>96</v>
      </c>
      <c r="L8">
        <v>7</v>
      </c>
      <c r="M8">
        <v>7</v>
      </c>
      <c r="N8">
        <v>6</v>
      </c>
      <c r="O8">
        <v>7</v>
      </c>
      <c r="P8">
        <v>6</v>
      </c>
      <c r="Q8">
        <v>7</v>
      </c>
      <c r="R8">
        <v>6</v>
      </c>
      <c r="S8">
        <v>6</v>
      </c>
      <c r="T8">
        <v>5</v>
      </c>
      <c r="U8">
        <v>5</v>
      </c>
      <c r="V8">
        <v>5</v>
      </c>
      <c r="W8">
        <v>5</v>
      </c>
      <c r="X8">
        <v>6</v>
      </c>
      <c r="Y8">
        <v>7</v>
      </c>
      <c r="Z8">
        <v>7</v>
      </c>
      <c r="AA8">
        <v>7</v>
      </c>
      <c r="AB8">
        <v>6</v>
      </c>
      <c r="AC8">
        <v>6</v>
      </c>
      <c r="AD8">
        <v>6</v>
      </c>
      <c r="AE8">
        <v>7</v>
      </c>
      <c r="AF8">
        <v>7</v>
      </c>
      <c r="AG8">
        <v>7</v>
      </c>
      <c r="AH8">
        <v>6</v>
      </c>
      <c r="AI8">
        <v>7</v>
      </c>
      <c r="AJ8">
        <v>6</v>
      </c>
      <c r="AK8">
        <v>6</v>
      </c>
      <c r="AL8">
        <v>6</v>
      </c>
      <c r="AM8">
        <v>6</v>
      </c>
      <c r="AN8">
        <v>5</v>
      </c>
      <c r="AO8">
        <v>6</v>
      </c>
      <c r="AP8">
        <v>7</v>
      </c>
      <c r="AQ8">
        <v>7</v>
      </c>
      <c r="AR8">
        <v>6</v>
      </c>
      <c r="AS8">
        <v>6</v>
      </c>
      <c r="AT8">
        <v>7</v>
      </c>
      <c r="AU8">
        <v>7</v>
      </c>
      <c r="AV8">
        <v>7</v>
      </c>
      <c r="AW8">
        <v>7</v>
      </c>
      <c r="AX8">
        <v>7</v>
      </c>
      <c r="AY8">
        <v>7</v>
      </c>
      <c r="AZ8" t="s">
        <v>87</v>
      </c>
      <c r="BA8" t="s">
        <v>72</v>
      </c>
      <c r="BB8" t="s">
        <v>95</v>
      </c>
      <c r="BC8" t="s">
        <v>74</v>
      </c>
      <c r="BD8" t="s">
        <v>290</v>
      </c>
      <c r="BE8">
        <v>268.51</v>
      </c>
      <c r="BF8">
        <v>159.5</v>
      </c>
      <c r="BL8">
        <v>41.62</v>
      </c>
      <c r="BP8">
        <v>67.39</v>
      </c>
      <c r="BW8" s="3" t="str">
        <f t="shared" si="20"/>
        <v>JO</v>
      </c>
      <c r="BX8" s="3">
        <f t="shared" si="21"/>
        <v>3</v>
      </c>
      <c r="BY8">
        <f t="shared" si="0"/>
        <v>0</v>
      </c>
      <c r="BZ8">
        <f t="shared" si="1"/>
        <v>3</v>
      </c>
      <c r="CA8">
        <f t="shared" si="2"/>
        <v>0</v>
      </c>
      <c r="CB8">
        <f t="shared" si="22"/>
        <v>0</v>
      </c>
      <c r="CC8" s="1">
        <f t="shared" si="23"/>
        <v>3</v>
      </c>
      <c r="CD8">
        <f t="shared" si="3"/>
        <v>0</v>
      </c>
      <c r="CE8">
        <f t="shared" si="4"/>
        <v>0</v>
      </c>
      <c r="CF8">
        <f t="shared" si="5"/>
        <v>0</v>
      </c>
      <c r="CG8">
        <f t="shared" si="24"/>
        <v>0</v>
      </c>
      <c r="CH8" s="1">
        <f t="shared" si="25"/>
        <v>0</v>
      </c>
      <c r="CI8">
        <f t="shared" si="6"/>
        <v>7</v>
      </c>
      <c r="CJ8">
        <f t="shared" si="7"/>
        <v>0</v>
      </c>
      <c r="CK8">
        <f t="shared" si="8"/>
        <v>3</v>
      </c>
      <c r="CL8">
        <f t="shared" si="26"/>
        <v>0</v>
      </c>
      <c r="CM8" s="1">
        <f t="shared" si="27"/>
        <v>10</v>
      </c>
      <c r="CN8">
        <f t="shared" si="9"/>
        <v>0</v>
      </c>
      <c r="CO8">
        <f t="shared" si="10"/>
        <v>0</v>
      </c>
      <c r="CP8">
        <f t="shared" si="11"/>
        <v>0</v>
      </c>
      <c r="CQ8">
        <f t="shared" si="28"/>
        <v>0</v>
      </c>
      <c r="CR8" s="1">
        <f t="shared" si="29"/>
        <v>0</v>
      </c>
      <c r="CS8">
        <f t="shared" si="12"/>
        <v>0</v>
      </c>
      <c r="CT8">
        <f t="shared" si="13"/>
        <v>0</v>
      </c>
      <c r="CU8">
        <f t="shared" si="14"/>
        <v>0</v>
      </c>
      <c r="CV8">
        <f t="shared" si="30"/>
        <v>0</v>
      </c>
      <c r="CW8" s="1">
        <f t="shared" si="31"/>
        <v>0</v>
      </c>
      <c r="CX8">
        <f t="shared" si="15"/>
        <v>0</v>
      </c>
      <c r="CY8">
        <f t="shared" si="16"/>
        <v>0</v>
      </c>
      <c r="CZ8">
        <f t="shared" si="17"/>
        <v>0</v>
      </c>
      <c r="DA8">
        <f t="shared" si="32"/>
        <v>2</v>
      </c>
      <c r="DB8" s="1">
        <f t="shared" si="33"/>
        <v>2</v>
      </c>
      <c r="DC8" s="2" t="str">
        <f t="shared" si="34"/>
        <v>✅</v>
      </c>
      <c r="DD8" s="2" t="str">
        <f t="shared" si="35"/>
        <v>✅</v>
      </c>
      <c r="DE8" s="2" t="str">
        <f t="shared" si="36"/>
        <v>✅</v>
      </c>
      <c r="DF8" s="2" t="str">
        <f t="shared" si="37"/>
        <v>✅</v>
      </c>
    </row>
    <row r="9" spans="1:110" x14ac:dyDescent="0.15">
      <c r="A9">
        <v>10</v>
      </c>
      <c r="B9" t="s">
        <v>98</v>
      </c>
      <c r="C9">
        <v>3</v>
      </c>
      <c r="D9" t="s">
        <v>92</v>
      </c>
      <c r="E9">
        <v>765330268</v>
      </c>
      <c r="F9">
        <f>(K9-J9)*86400</f>
        <v>911.00000047590584</v>
      </c>
      <c r="G9">
        <f t="shared" si="18"/>
        <v>389.00000040885061</v>
      </c>
      <c r="H9">
        <f>G9/F9</f>
        <v>0.42700329331024944</v>
      </c>
      <c r="I9" s="2" t="str">
        <f t="shared" si="19"/>
        <v>🟢</v>
      </c>
      <c r="J9" t="s">
        <v>99</v>
      </c>
      <c r="K9" t="s">
        <v>98</v>
      </c>
      <c r="L9">
        <v>7</v>
      </c>
      <c r="M9">
        <v>7</v>
      </c>
      <c r="N9">
        <v>7</v>
      </c>
      <c r="O9">
        <v>7</v>
      </c>
      <c r="P9">
        <v>7</v>
      </c>
      <c r="Q9">
        <v>7</v>
      </c>
      <c r="R9">
        <v>7</v>
      </c>
      <c r="S9">
        <v>7</v>
      </c>
      <c r="T9">
        <v>7</v>
      </c>
      <c r="U9">
        <v>7</v>
      </c>
      <c r="V9">
        <v>7</v>
      </c>
      <c r="W9">
        <v>7</v>
      </c>
      <c r="X9">
        <v>7</v>
      </c>
      <c r="Y9">
        <v>7</v>
      </c>
      <c r="Z9">
        <v>7</v>
      </c>
      <c r="AA9">
        <v>7</v>
      </c>
      <c r="AB9">
        <v>7</v>
      </c>
      <c r="AC9">
        <v>7</v>
      </c>
      <c r="AD9">
        <v>7</v>
      </c>
      <c r="AE9">
        <v>7</v>
      </c>
      <c r="AF9">
        <v>7</v>
      </c>
      <c r="AG9">
        <v>7</v>
      </c>
      <c r="AH9">
        <v>7</v>
      </c>
      <c r="AI9">
        <v>7</v>
      </c>
      <c r="AJ9">
        <v>7</v>
      </c>
      <c r="AK9">
        <v>7</v>
      </c>
      <c r="AL9">
        <v>7</v>
      </c>
      <c r="AM9">
        <v>7</v>
      </c>
      <c r="AN9">
        <v>7</v>
      </c>
      <c r="AO9">
        <v>7</v>
      </c>
      <c r="AP9">
        <v>7</v>
      </c>
      <c r="AQ9">
        <v>7</v>
      </c>
      <c r="AR9">
        <v>7</v>
      </c>
      <c r="AS9">
        <v>7</v>
      </c>
      <c r="AT9">
        <v>7</v>
      </c>
      <c r="AU9">
        <v>7</v>
      </c>
      <c r="AV9">
        <v>7</v>
      </c>
      <c r="AW9">
        <v>7</v>
      </c>
      <c r="AX9">
        <v>7</v>
      </c>
      <c r="AY9">
        <v>7</v>
      </c>
      <c r="AZ9" t="s">
        <v>77</v>
      </c>
      <c r="BA9" t="s">
        <v>100</v>
      </c>
      <c r="BB9" t="s">
        <v>73</v>
      </c>
      <c r="BC9" t="s">
        <v>80</v>
      </c>
      <c r="BD9" t="s">
        <v>290</v>
      </c>
      <c r="BE9">
        <v>504.78</v>
      </c>
      <c r="BF9">
        <v>302.83</v>
      </c>
      <c r="BL9">
        <v>60.1</v>
      </c>
      <c r="BP9">
        <v>141.85</v>
      </c>
      <c r="BW9" s="3" t="str">
        <f t="shared" si="20"/>
        <v>PAT</v>
      </c>
      <c r="BX9" s="3">
        <f t="shared" si="21"/>
        <v>1</v>
      </c>
      <c r="BY9">
        <f t="shared" si="0"/>
        <v>7</v>
      </c>
      <c r="BZ9">
        <f t="shared" si="1"/>
        <v>0</v>
      </c>
      <c r="CA9">
        <f t="shared" si="2"/>
        <v>0</v>
      </c>
      <c r="CB9">
        <f t="shared" si="22"/>
        <v>0</v>
      </c>
      <c r="CC9" s="1">
        <f t="shared" si="23"/>
        <v>7</v>
      </c>
      <c r="CD9">
        <f t="shared" si="3"/>
        <v>0</v>
      </c>
      <c r="CE9">
        <f t="shared" si="4"/>
        <v>0</v>
      </c>
      <c r="CF9">
        <f t="shared" si="5"/>
        <v>0</v>
      </c>
      <c r="CG9">
        <f t="shared" si="24"/>
        <v>0</v>
      </c>
      <c r="CH9" s="1">
        <f t="shared" si="25"/>
        <v>0</v>
      </c>
      <c r="CI9">
        <f t="shared" si="6"/>
        <v>0</v>
      </c>
      <c r="CJ9">
        <f t="shared" si="7"/>
        <v>3</v>
      </c>
      <c r="CK9">
        <f t="shared" si="8"/>
        <v>0</v>
      </c>
      <c r="CL9">
        <f t="shared" si="26"/>
        <v>0</v>
      </c>
      <c r="CM9" s="1">
        <f t="shared" si="27"/>
        <v>3</v>
      </c>
      <c r="CN9">
        <f t="shared" si="9"/>
        <v>0</v>
      </c>
      <c r="CO9">
        <f t="shared" si="10"/>
        <v>0</v>
      </c>
      <c r="CP9">
        <f t="shared" si="11"/>
        <v>3</v>
      </c>
      <c r="CQ9">
        <f t="shared" si="28"/>
        <v>0</v>
      </c>
      <c r="CR9" s="1">
        <f t="shared" si="29"/>
        <v>3</v>
      </c>
      <c r="CS9">
        <f t="shared" si="12"/>
        <v>0</v>
      </c>
      <c r="CT9">
        <f t="shared" si="13"/>
        <v>0</v>
      </c>
      <c r="CU9">
        <f t="shared" si="14"/>
        <v>0</v>
      </c>
      <c r="CV9">
        <f t="shared" si="30"/>
        <v>0</v>
      </c>
      <c r="CW9" s="1">
        <f t="shared" si="31"/>
        <v>0</v>
      </c>
      <c r="CX9">
        <f t="shared" si="15"/>
        <v>0</v>
      </c>
      <c r="CY9">
        <f t="shared" si="16"/>
        <v>0</v>
      </c>
      <c r="CZ9">
        <f t="shared" si="17"/>
        <v>0</v>
      </c>
      <c r="DA9">
        <f t="shared" si="32"/>
        <v>2</v>
      </c>
      <c r="DB9" s="1">
        <f t="shared" si="33"/>
        <v>2</v>
      </c>
      <c r="DC9" s="2" t="str">
        <f t="shared" si="34"/>
        <v>✅</v>
      </c>
      <c r="DD9" s="2" t="str">
        <f t="shared" si="35"/>
        <v>✅</v>
      </c>
      <c r="DE9" s="2" t="str">
        <f t="shared" si="36"/>
        <v>✅</v>
      </c>
      <c r="DF9" s="2" t="str">
        <f t="shared" si="37"/>
        <v>✅</v>
      </c>
    </row>
    <row r="10" spans="1:110" x14ac:dyDescent="0.15">
      <c r="A10">
        <v>11</v>
      </c>
      <c r="B10" t="s">
        <v>101</v>
      </c>
      <c r="C10">
        <v>3</v>
      </c>
      <c r="D10" t="s">
        <v>69</v>
      </c>
      <c r="E10">
        <v>510525532</v>
      </c>
      <c r="F10">
        <f>(K10-J10)*86400</f>
        <v>335.99999996367842</v>
      </c>
      <c r="G10">
        <f t="shared" si="18"/>
        <v>389.00000040885061</v>
      </c>
      <c r="H10">
        <f>G10/F10</f>
        <v>1.1577380965800639</v>
      </c>
      <c r="I10" s="2" t="str">
        <f t="shared" si="19"/>
        <v>🟢</v>
      </c>
      <c r="J10" t="s">
        <v>102</v>
      </c>
      <c r="K10" t="s">
        <v>101</v>
      </c>
      <c r="L10">
        <v>6</v>
      </c>
      <c r="M10">
        <v>7</v>
      </c>
      <c r="N10">
        <v>6</v>
      </c>
      <c r="O10">
        <v>6</v>
      </c>
      <c r="P10">
        <v>6</v>
      </c>
      <c r="Q10">
        <v>7</v>
      </c>
      <c r="R10">
        <v>5</v>
      </c>
      <c r="S10">
        <v>6</v>
      </c>
      <c r="T10">
        <v>6</v>
      </c>
      <c r="U10">
        <v>6</v>
      </c>
      <c r="V10">
        <v>6</v>
      </c>
      <c r="W10">
        <v>6</v>
      </c>
      <c r="X10">
        <v>5</v>
      </c>
      <c r="Y10">
        <v>4</v>
      </c>
      <c r="Z10">
        <v>5</v>
      </c>
      <c r="AA10">
        <v>5</v>
      </c>
      <c r="AB10">
        <v>4</v>
      </c>
      <c r="AC10">
        <v>4</v>
      </c>
      <c r="AD10">
        <v>4</v>
      </c>
      <c r="AE10">
        <v>5</v>
      </c>
      <c r="AF10">
        <v>5</v>
      </c>
      <c r="AG10">
        <v>4</v>
      </c>
      <c r="AH10">
        <v>4</v>
      </c>
      <c r="AI10">
        <v>5</v>
      </c>
      <c r="AJ10">
        <v>6</v>
      </c>
      <c r="AK10">
        <v>7</v>
      </c>
      <c r="AL10">
        <v>4</v>
      </c>
      <c r="AM10">
        <v>7</v>
      </c>
      <c r="AN10">
        <v>5</v>
      </c>
      <c r="AO10">
        <v>7</v>
      </c>
      <c r="AP10">
        <v>6</v>
      </c>
      <c r="AQ10">
        <v>7</v>
      </c>
      <c r="AR10">
        <v>6</v>
      </c>
      <c r="AS10">
        <v>5</v>
      </c>
      <c r="AT10">
        <v>7</v>
      </c>
      <c r="AU10">
        <v>4</v>
      </c>
      <c r="AV10">
        <v>5</v>
      </c>
      <c r="AW10">
        <v>4</v>
      </c>
      <c r="AX10">
        <v>1</v>
      </c>
      <c r="AY10">
        <v>2</v>
      </c>
      <c r="AZ10" t="s">
        <v>71</v>
      </c>
      <c r="BA10" t="s">
        <v>88</v>
      </c>
      <c r="BB10" t="s">
        <v>79</v>
      </c>
      <c r="BC10" t="s">
        <v>80</v>
      </c>
      <c r="BD10" t="s">
        <v>291</v>
      </c>
      <c r="BE10">
        <v>337.05</v>
      </c>
      <c r="BF10">
        <v>173.95</v>
      </c>
      <c r="BL10">
        <v>67.290000000000006</v>
      </c>
      <c r="BP10">
        <v>95.81</v>
      </c>
      <c r="BW10" s="3" t="str">
        <f t="shared" si="20"/>
        <v>KRIS</v>
      </c>
      <c r="BX10" s="3">
        <f t="shared" si="21"/>
        <v>4</v>
      </c>
      <c r="BY10">
        <f t="shared" si="0"/>
        <v>0</v>
      </c>
      <c r="BZ10">
        <f t="shared" si="1"/>
        <v>0</v>
      </c>
      <c r="CA10">
        <f t="shared" si="2"/>
        <v>0</v>
      </c>
      <c r="CB10">
        <f t="shared" si="22"/>
        <v>2</v>
      </c>
      <c r="CC10" s="1">
        <f t="shared" si="23"/>
        <v>2</v>
      </c>
      <c r="CD10">
        <f t="shared" si="3"/>
        <v>0</v>
      </c>
      <c r="CE10">
        <f t="shared" si="4"/>
        <v>0</v>
      </c>
      <c r="CF10">
        <f t="shared" si="5"/>
        <v>0</v>
      </c>
      <c r="CG10">
        <f t="shared" si="24"/>
        <v>0</v>
      </c>
      <c r="CH10" s="1">
        <f t="shared" si="25"/>
        <v>0</v>
      </c>
      <c r="CI10">
        <f t="shared" si="6"/>
        <v>0</v>
      </c>
      <c r="CJ10">
        <f t="shared" si="7"/>
        <v>0</v>
      </c>
      <c r="CK10">
        <f t="shared" si="8"/>
        <v>0</v>
      </c>
      <c r="CL10">
        <f t="shared" si="26"/>
        <v>0</v>
      </c>
      <c r="CM10" s="1">
        <f t="shared" si="27"/>
        <v>0</v>
      </c>
      <c r="CN10">
        <f t="shared" si="9"/>
        <v>7</v>
      </c>
      <c r="CO10">
        <f t="shared" si="10"/>
        <v>3</v>
      </c>
      <c r="CP10">
        <f t="shared" si="11"/>
        <v>3</v>
      </c>
      <c r="CQ10">
        <f t="shared" si="28"/>
        <v>0</v>
      </c>
      <c r="CR10" s="1">
        <f t="shared" si="29"/>
        <v>13</v>
      </c>
      <c r="CS10">
        <f t="shared" si="12"/>
        <v>0</v>
      </c>
      <c r="CT10">
        <f t="shared" si="13"/>
        <v>0</v>
      </c>
      <c r="CU10">
        <f t="shared" si="14"/>
        <v>0</v>
      </c>
      <c r="CV10">
        <f t="shared" si="30"/>
        <v>0</v>
      </c>
      <c r="CW10" s="1">
        <f t="shared" si="31"/>
        <v>0</v>
      </c>
      <c r="CX10">
        <f t="shared" si="15"/>
        <v>0</v>
      </c>
      <c r="CY10">
        <f t="shared" si="16"/>
        <v>0</v>
      </c>
      <c r="CZ10">
        <f t="shared" si="17"/>
        <v>0</v>
      </c>
      <c r="DA10">
        <f t="shared" si="32"/>
        <v>0</v>
      </c>
      <c r="DB10" s="1">
        <f t="shared" si="33"/>
        <v>0</v>
      </c>
      <c r="DC10" s="2" t="str">
        <f t="shared" si="34"/>
        <v>✅</v>
      </c>
      <c r="DD10" s="2" t="str">
        <f t="shared" si="35"/>
        <v>✅</v>
      </c>
      <c r="DE10" s="2" t="str">
        <f t="shared" si="36"/>
        <v>✅</v>
      </c>
      <c r="DF10" s="2" t="str">
        <f t="shared" si="37"/>
        <v>✅</v>
      </c>
    </row>
    <row r="11" spans="1:110" x14ac:dyDescent="0.15">
      <c r="A11">
        <v>12</v>
      </c>
      <c r="B11" t="s">
        <v>103</v>
      </c>
      <c r="C11">
        <v>3</v>
      </c>
      <c r="D11" t="s">
        <v>69</v>
      </c>
      <c r="E11">
        <v>1630983873</v>
      </c>
      <c r="F11">
        <f>(K11-J11)*86400</f>
        <v>298.99999948684126</v>
      </c>
      <c r="G11">
        <f t="shared" si="18"/>
        <v>389.00000040885061</v>
      </c>
      <c r="H11">
        <f>G11/F11</f>
        <v>1.3010033480818457</v>
      </c>
      <c r="I11" s="2" t="str">
        <f t="shared" si="19"/>
        <v>🟢</v>
      </c>
      <c r="J11" t="s">
        <v>104</v>
      </c>
      <c r="K11" t="s">
        <v>103</v>
      </c>
      <c r="L11">
        <v>5</v>
      </c>
      <c r="M11">
        <v>5</v>
      </c>
      <c r="N11">
        <v>6</v>
      </c>
      <c r="O11">
        <v>4</v>
      </c>
      <c r="P11">
        <v>5</v>
      </c>
      <c r="Q11">
        <v>6</v>
      </c>
      <c r="R11">
        <v>5</v>
      </c>
      <c r="S11">
        <v>7</v>
      </c>
      <c r="T11">
        <v>6</v>
      </c>
      <c r="U11">
        <v>6</v>
      </c>
      <c r="V11">
        <v>5</v>
      </c>
      <c r="W11">
        <v>6</v>
      </c>
      <c r="X11">
        <v>6</v>
      </c>
      <c r="Y11">
        <v>7</v>
      </c>
      <c r="Z11">
        <v>5</v>
      </c>
      <c r="AA11">
        <v>6</v>
      </c>
      <c r="AB11">
        <v>7</v>
      </c>
      <c r="AC11">
        <v>6</v>
      </c>
      <c r="AD11">
        <v>6</v>
      </c>
      <c r="AE11">
        <v>6</v>
      </c>
      <c r="AF11">
        <v>7</v>
      </c>
      <c r="AG11">
        <v>6</v>
      </c>
      <c r="AH11">
        <v>5</v>
      </c>
      <c r="AI11">
        <v>6</v>
      </c>
      <c r="AJ11">
        <v>3</v>
      </c>
      <c r="AK11">
        <v>5</v>
      </c>
      <c r="AL11">
        <v>2</v>
      </c>
      <c r="AM11">
        <v>2</v>
      </c>
      <c r="AN11">
        <v>2</v>
      </c>
      <c r="AO11">
        <v>3</v>
      </c>
      <c r="AP11">
        <v>5</v>
      </c>
      <c r="AQ11">
        <v>5</v>
      </c>
      <c r="AR11">
        <v>6</v>
      </c>
      <c r="AS11">
        <v>6</v>
      </c>
      <c r="AT11">
        <v>6</v>
      </c>
      <c r="AU11">
        <v>4</v>
      </c>
      <c r="AV11">
        <v>5</v>
      </c>
      <c r="AW11">
        <v>4</v>
      </c>
      <c r="AX11">
        <v>3</v>
      </c>
      <c r="AY11">
        <v>5</v>
      </c>
      <c r="AZ11" t="s">
        <v>71</v>
      </c>
      <c r="BA11" t="s">
        <v>88</v>
      </c>
      <c r="BB11" t="s">
        <v>105</v>
      </c>
      <c r="BC11" t="s">
        <v>84</v>
      </c>
      <c r="BD11" t="s">
        <v>289</v>
      </c>
      <c r="BE11">
        <v>299.82</v>
      </c>
      <c r="BF11">
        <v>166</v>
      </c>
      <c r="BL11">
        <v>55.54</v>
      </c>
      <c r="BP11">
        <v>78.28</v>
      </c>
      <c r="BW11" s="3" t="str">
        <f t="shared" si="20"/>
        <v>KRIS</v>
      </c>
      <c r="BX11" s="3">
        <f t="shared" si="21"/>
        <v>4</v>
      </c>
      <c r="BY11">
        <f t="shared" si="0"/>
        <v>0</v>
      </c>
      <c r="BZ11">
        <f t="shared" si="1"/>
        <v>0</v>
      </c>
      <c r="CA11">
        <f t="shared" si="2"/>
        <v>0</v>
      </c>
      <c r="CB11">
        <f t="shared" si="22"/>
        <v>0</v>
      </c>
      <c r="CC11" s="1">
        <f t="shared" si="23"/>
        <v>0</v>
      </c>
      <c r="CD11">
        <f t="shared" si="3"/>
        <v>0</v>
      </c>
      <c r="CE11">
        <f t="shared" si="4"/>
        <v>3</v>
      </c>
      <c r="CF11">
        <f t="shared" si="5"/>
        <v>0</v>
      </c>
      <c r="CG11">
        <f t="shared" si="24"/>
        <v>0</v>
      </c>
      <c r="CH11" s="1">
        <f t="shared" si="25"/>
        <v>3</v>
      </c>
      <c r="CI11">
        <f t="shared" si="6"/>
        <v>0</v>
      </c>
      <c r="CJ11">
        <f t="shared" si="7"/>
        <v>0</v>
      </c>
      <c r="CK11">
        <f t="shared" si="8"/>
        <v>0</v>
      </c>
      <c r="CL11">
        <f t="shared" si="26"/>
        <v>0</v>
      </c>
      <c r="CM11" s="1">
        <f t="shared" si="27"/>
        <v>0</v>
      </c>
      <c r="CN11">
        <f t="shared" si="9"/>
        <v>7</v>
      </c>
      <c r="CO11">
        <f t="shared" si="10"/>
        <v>0</v>
      </c>
      <c r="CP11">
        <f t="shared" si="11"/>
        <v>0</v>
      </c>
      <c r="CQ11">
        <f t="shared" si="28"/>
        <v>2</v>
      </c>
      <c r="CR11" s="1">
        <f t="shared" si="29"/>
        <v>9</v>
      </c>
      <c r="CS11">
        <f t="shared" si="12"/>
        <v>0</v>
      </c>
      <c r="CT11">
        <f t="shared" si="13"/>
        <v>0</v>
      </c>
      <c r="CU11">
        <f t="shared" si="14"/>
        <v>0</v>
      </c>
      <c r="CV11">
        <f t="shared" si="30"/>
        <v>0</v>
      </c>
      <c r="CW11" s="1">
        <f t="shared" si="31"/>
        <v>0</v>
      </c>
      <c r="CX11">
        <f t="shared" si="15"/>
        <v>0</v>
      </c>
      <c r="CY11">
        <f t="shared" si="16"/>
        <v>0</v>
      </c>
      <c r="CZ11">
        <f t="shared" si="17"/>
        <v>3</v>
      </c>
      <c r="DA11">
        <f t="shared" si="32"/>
        <v>0</v>
      </c>
      <c r="DB11" s="1">
        <f t="shared" si="33"/>
        <v>3</v>
      </c>
      <c r="DC11" s="2" t="str">
        <f t="shared" si="34"/>
        <v>✅</v>
      </c>
      <c r="DD11" s="2" t="str">
        <f t="shared" si="35"/>
        <v>✅</v>
      </c>
      <c r="DE11" s="2" t="str">
        <f t="shared" si="36"/>
        <v>✅</v>
      </c>
      <c r="DF11" s="2" t="str">
        <f t="shared" si="37"/>
        <v>✅</v>
      </c>
    </row>
    <row r="12" spans="1:110" x14ac:dyDescent="0.15">
      <c r="A12">
        <v>13</v>
      </c>
      <c r="B12" t="s">
        <v>106</v>
      </c>
      <c r="C12">
        <v>3</v>
      </c>
      <c r="D12" t="s">
        <v>69</v>
      </c>
      <c r="E12">
        <v>160994570</v>
      </c>
      <c r="F12">
        <f>(K12-J12)*86400</f>
        <v>332.99999989103526</v>
      </c>
      <c r="G12">
        <f t="shared" si="18"/>
        <v>389.00000040885061</v>
      </c>
      <c r="H12">
        <f>G12/F12</f>
        <v>1.1681681697781974</v>
      </c>
      <c r="I12" s="2" t="str">
        <f t="shared" si="19"/>
        <v>🟢</v>
      </c>
      <c r="J12" t="s">
        <v>107</v>
      </c>
      <c r="K12" t="s">
        <v>106</v>
      </c>
      <c r="L12">
        <v>6</v>
      </c>
      <c r="M12">
        <v>6</v>
      </c>
      <c r="N12">
        <v>5</v>
      </c>
      <c r="O12">
        <v>5</v>
      </c>
      <c r="P12">
        <v>5</v>
      </c>
      <c r="Q12">
        <v>5</v>
      </c>
      <c r="R12">
        <v>7</v>
      </c>
      <c r="S12">
        <v>7</v>
      </c>
      <c r="T12">
        <v>5</v>
      </c>
      <c r="U12">
        <v>6</v>
      </c>
      <c r="V12">
        <v>5</v>
      </c>
      <c r="W12">
        <v>6</v>
      </c>
      <c r="X12">
        <v>5</v>
      </c>
      <c r="Y12">
        <v>5</v>
      </c>
      <c r="Z12">
        <v>7</v>
      </c>
      <c r="AA12">
        <v>4</v>
      </c>
      <c r="AB12">
        <v>7</v>
      </c>
      <c r="AC12">
        <v>6</v>
      </c>
      <c r="AD12">
        <v>6</v>
      </c>
      <c r="AE12">
        <v>6</v>
      </c>
      <c r="AF12">
        <v>6</v>
      </c>
      <c r="AG12">
        <v>5</v>
      </c>
      <c r="AH12">
        <v>5</v>
      </c>
      <c r="AI12">
        <v>6</v>
      </c>
      <c r="AJ12">
        <v>6</v>
      </c>
      <c r="AK12">
        <v>6</v>
      </c>
      <c r="AL12">
        <v>7</v>
      </c>
      <c r="AM12">
        <v>7</v>
      </c>
      <c r="AN12">
        <v>5</v>
      </c>
      <c r="AO12">
        <v>6</v>
      </c>
      <c r="AP12">
        <v>6</v>
      </c>
      <c r="AQ12">
        <v>6</v>
      </c>
      <c r="AR12">
        <v>6</v>
      </c>
      <c r="AS12">
        <v>6</v>
      </c>
      <c r="AT12">
        <v>6</v>
      </c>
      <c r="AU12">
        <v>7</v>
      </c>
      <c r="AV12">
        <v>6</v>
      </c>
      <c r="AW12">
        <v>6</v>
      </c>
      <c r="AX12">
        <v>5</v>
      </c>
      <c r="AY12">
        <v>6</v>
      </c>
      <c r="AZ12" t="s">
        <v>87</v>
      </c>
      <c r="BA12" t="s">
        <v>78</v>
      </c>
      <c r="BB12" t="s">
        <v>73</v>
      </c>
      <c r="BC12" t="s">
        <v>74</v>
      </c>
      <c r="BD12" t="s">
        <v>288</v>
      </c>
      <c r="BE12">
        <v>334.36</v>
      </c>
      <c r="BF12">
        <v>178.98</v>
      </c>
      <c r="BL12">
        <v>57.6</v>
      </c>
      <c r="BP12">
        <v>97.78</v>
      </c>
      <c r="BW12" s="3" t="str">
        <f t="shared" si="20"/>
        <v>JO</v>
      </c>
      <c r="BX12" s="3">
        <f t="shared" si="21"/>
        <v>3</v>
      </c>
      <c r="BY12">
        <f t="shared" si="0"/>
        <v>0</v>
      </c>
      <c r="BZ12">
        <f t="shared" si="1"/>
        <v>0</v>
      </c>
      <c r="CA12">
        <f t="shared" si="2"/>
        <v>0</v>
      </c>
      <c r="CB12">
        <f t="shared" si="22"/>
        <v>0</v>
      </c>
      <c r="CC12" s="1">
        <f t="shared" si="23"/>
        <v>0</v>
      </c>
      <c r="CD12">
        <f t="shared" si="3"/>
        <v>0</v>
      </c>
      <c r="CE12">
        <f t="shared" si="4"/>
        <v>0</v>
      </c>
      <c r="CF12">
        <f t="shared" si="5"/>
        <v>0</v>
      </c>
      <c r="CG12">
        <f t="shared" si="24"/>
        <v>0</v>
      </c>
      <c r="CH12" s="1">
        <f t="shared" si="25"/>
        <v>0</v>
      </c>
      <c r="CI12">
        <f t="shared" si="6"/>
        <v>0</v>
      </c>
      <c r="CJ12">
        <f t="shared" si="7"/>
        <v>3</v>
      </c>
      <c r="CK12">
        <f t="shared" si="8"/>
        <v>3</v>
      </c>
      <c r="CL12">
        <f t="shared" si="26"/>
        <v>2</v>
      </c>
      <c r="CM12" s="1">
        <f t="shared" si="27"/>
        <v>8</v>
      </c>
      <c r="CN12">
        <f t="shared" si="9"/>
        <v>0</v>
      </c>
      <c r="CO12">
        <f t="shared" si="10"/>
        <v>0</v>
      </c>
      <c r="CP12">
        <f t="shared" si="11"/>
        <v>0</v>
      </c>
      <c r="CQ12">
        <f t="shared" si="28"/>
        <v>0</v>
      </c>
      <c r="CR12" s="1">
        <f t="shared" si="29"/>
        <v>0</v>
      </c>
      <c r="CS12">
        <f t="shared" si="12"/>
        <v>0</v>
      </c>
      <c r="CT12">
        <f t="shared" si="13"/>
        <v>0</v>
      </c>
      <c r="CU12">
        <f t="shared" si="14"/>
        <v>0</v>
      </c>
      <c r="CV12">
        <f t="shared" si="30"/>
        <v>0</v>
      </c>
      <c r="CW12" s="1">
        <f t="shared" si="31"/>
        <v>0</v>
      </c>
      <c r="CX12">
        <f t="shared" si="15"/>
        <v>7</v>
      </c>
      <c r="CY12">
        <f t="shared" si="16"/>
        <v>0</v>
      </c>
      <c r="CZ12">
        <f t="shared" si="17"/>
        <v>0</v>
      </c>
      <c r="DA12">
        <f t="shared" si="32"/>
        <v>0</v>
      </c>
      <c r="DB12" s="1">
        <f t="shared" si="33"/>
        <v>7</v>
      </c>
      <c r="DC12" s="2" t="str">
        <f t="shared" si="34"/>
        <v>✅</v>
      </c>
      <c r="DD12" s="2" t="str">
        <f t="shared" si="35"/>
        <v>✅</v>
      </c>
      <c r="DE12" s="2" t="str">
        <f t="shared" si="36"/>
        <v>✅</v>
      </c>
      <c r="DF12" s="2" t="str">
        <f t="shared" si="37"/>
        <v>✅</v>
      </c>
    </row>
    <row r="13" spans="1:110" x14ac:dyDescent="0.15">
      <c r="A13">
        <v>15</v>
      </c>
      <c r="B13" t="s">
        <v>108</v>
      </c>
      <c r="C13">
        <v>3</v>
      </c>
      <c r="D13" t="s">
        <v>69</v>
      </c>
      <c r="E13">
        <v>564488259</v>
      </c>
      <c r="F13">
        <f>(K13-J13)*86400</f>
        <v>416.00000043399632</v>
      </c>
      <c r="G13">
        <f t="shared" si="18"/>
        <v>389.00000040885061</v>
      </c>
      <c r="H13">
        <f>G13/F13</f>
        <v>0.93509615385341904</v>
      </c>
      <c r="I13" s="2" t="str">
        <f t="shared" si="19"/>
        <v>🟢</v>
      </c>
      <c r="J13" t="s">
        <v>109</v>
      </c>
      <c r="K13" t="s">
        <v>108</v>
      </c>
      <c r="L13">
        <v>5</v>
      </c>
      <c r="M13">
        <v>5</v>
      </c>
      <c r="N13">
        <v>6</v>
      </c>
      <c r="O13">
        <v>4</v>
      </c>
      <c r="P13">
        <v>2</v>
      </c>
      <c r="Q13">
        <v>5</v>
      </c>
      <c r="R13">
        <v>6</v>
      </c>
      <c r="S13">
        <v>6</v>
      </c>
      <c r="T13">
        <v>6</v>
      </c>
      <c r="U13">
        <v>4</v>
      </c>
      <c r="V13">
        <v>2</v>
      </c>
      <c r="W13">
        <v>5</v>
      </c>
      <c r="X13">
        <v>6</v>
      </c>
      <c r="Y13">
        <v>6</v>
      </c>
      <c r="Z13">
        <v>6</v>
      </c>
      <c r="AA13">
        <v>7</v>
      </c>
      <c r="AB13">
        <v>7</v>
      </c>
      <c r="AC13">
        <v>7</v>
      </c>
      <c r="AD13">
        <v>6</v>
      </c>
      <c r="AE13">
        <v>6</v>
      </c>
      <c r="AF13">
        <v>7</v>
      </c>
      <c r="AG13">
        <v>5</v>
      </c>
      <c r="AH13">
        <v>4</v>
      </c>
      <c r="AI13">
        <v>6</v>
      </c>
      <c r="AJ13">
        <v>5</v>
      </c>
      <c r="AK13">
        <v>4</v>
      </c>
      <c r="AL13">
        <v>2</v>
      </c>
      <c r="AM13">
        <v>4</v>
      </c>
      <c r="AN13">
        <v>1</v>
      </c>
      <c r="AO13">
        <v>4</v>
      </c>
      <c r="AP13">
        <v>5</v>
      </c>
      <c r="AQ13">
        <v>5</v>
      </c>
      <c r="AR13">
        <v>5</v>
      </c>
      <c r="AS13">
        <v>6</v>
      </c>
      <c r="AT13">
        <v>7</v>
      </c>
      <c r="AU13">
        <v>5</v>
      </c>
      <c r="AV13">
        <v>6</v>
      </c>
      <c r="AW13">
        <v>5</v>
      </c>
      <c r="AX13">
        <v>3</v>
      </c>
      <c r="AY13">
        <v>6</v>
      </c>
      <c r="AZ13" t="s">
        <v>77</v>
      </c>
      <c r="BA13" t="s">
        <v>88</v>
      </c>
      <c r="BB13" t="s">
        <v>105</v>
      </c>
      <c r="BC13" t="s">
        <v>80</v>
      </c>
      <c r="BD13" t="s">
        <v>291</v>
      </c>
      <c r="BE13">
        <v>417.13</v>
      </c>
      <c r="BF13">
        <v>213.72</v>
      </c>
      <c r="BL13">
        <v>85.95</v>
      </c>
      <c r="BP13">
        <v>117.46</v>
      </c>
      <c r="BW13" s="3" t="str">
        <f t="shared" si="20"/>
        <v>KRIS</v>
      </c>
      <c r="BX13" s="3">
        <f t="shared" si="21"/>
        <v>4</v>
      </c>
      <c r="BY13">
        <f t="shared" si="0"/>
        <v>0</v>
      </c>
      <c r="BZ13">
        <f t="shared" si="1"/>
        <v>0</v>
      </c>
      <c r="CA13">
        <f t="shared" si="2"/>
        <v>0</v>
      </c>
      <c r="CB13">
        <f t="shared" si="22"/>
        <v>2</v>
      </c>
      <c r="CC13" s="1">
        <f t="shared" si="23"/>
        <v>2</v>
      </c>
      <c r="CD13">
        <f t="shared" si="3"/>
        <v>0</v>
      </c>
      <c r="CE13">
        <f t="shared" si="4"/>
        <v>3</v>
      </c>
      <c r="CF13">
        <f t="shared" si="5"/>
        <v>0</v>
      </c>
      <c r="CG13">
        <f t="shared" si="24"/>
        <v>0</v>
      </c>
      <c r="CH13" s="1">
        <f t="shared" si="25"/>
        <v>3</v>
      </c>
      <c r="CI13">
        <f t="shared" si="6"/>
        <v>0</v>
      </c>
      <c r="CJ13">
        <f t="shared" si="7"/>
        <v>0</v>
      </c>
      <c r="CK13">
        <f t="shared" si="8"/>
        <v>0</v>
      </c>
      <c r="CL13">
        <f t="shared" si="26"/>
        <v>0</v>
      </c>
      <c r="CM13" s="1">
        <f t="shared" si="27"/>
        <v>0</v>
      </c>
      <c r="CN13">
        <f t="shared" si="9"/>
        <v>7</v>
      </c>
      <c r="CO13">
        <f t="shared" si="10"/>
        <v>0</v>
      </c>
      <c r="CP13">
        <f t="shared" si="11"/>
        <v>3</v>
      </c>
      <c r="CQ13">
        <f t="shared" si="28"/>
        <v>0</v>
      </c>
      <c r="CR13" s="1">
        <f t="shared" si="29"/>
        <v>10</v>
      </c>
      <c r="CS13">
        <f t="shared" si="12"/>
        <v>0</v>
      </c>
      <c r="CT13">
        <f t="shared" si="13"/>
        <v>0</v>
      </c>
      <c r="CU13">
        <f t="shared" si="14"/>
        <v>0</v>
      </c>
      <c r="CV13">
        <f t="shared" si="30"/>
        <v>0</v>
      </c>
      <c r="CW13" s="1">
        <f t="shared" si="31"/>
        <v>0</v>
      </c>
      <c r="CX13">
        <f t="shared" si="15"/>
        <v>0</v>
      </c>
      <c r="CY13">
        <f t="shared" si="16"/>
        <v>0</v>
      </c>
      <c r="CZ13">
        <f t="shared" si="17"/>
        <v>0</v>
      </c>
      <c r="DA13">
        <f t="shared" si="32"/>
        <v>0</v>
      </c>
      <c r="DB13" s="1">
        <f t="shared" si="33"/>
        <v>0</v>
      </c>
      <c r="DC13" s="2" t="str">
        <f t="shared" si="34"/>
        <v>✅</v>
      </c>
      <c r="DD13" s="2" t="str">
        <f t="shared" si="35"/>
        <v>✅</v>
      </c>
      <c r="DE13" s="2" t="str">
        <f t="shared" si="36"/>
        <v>✅</v>
      </c>
      <c r="DF13" s="2" t="str">
        <f t="shared" si="37"/>
        <v>✅</v>
      </c>
    </row>
    <row r="14" spans="1:110" x14ac:dyDescent="0.15">
      <c r="A14">
        <v>16</v>
      </c>
      <c r="B14" t="s">
        <v>110</v>
      </c>
      <c r="C14">
        <v>3</v>
      </c>
      <c r="D14" t="s">
        <v>69</v>
      </c>
      <c r="E14">
        <v>468080207</v>
      </c>
      <c r="F14">
        <f>(K14-J14)*86400</f>
        <v>300.99999995436519</v>
      </c>
      <c r="G14">
        <f t="shared" si="18"/>
        <v>389.00000040885061</v>
      </c>
      <c r="H14">
        <f>G14/F14</f>
        <v>1.2923588055409541</v>
      </c>
      <c r="I14" s="2" t="str">
        <f t="shared" si="19"/>
        <v>🟢</v>
      </c>
      <c r="J14" t="s">
        <v>111</v>
      </c>
      <c r="K14" t="s">
        <v>110</v>
      </c>
      <c r="L14">
        <v>7</v>
      </c>
      <c r="M14">
        <v>7</v>
      </c>
      <c r="N14">
        <v>7</v>
      </c>
      <c r="O14">
        <v>7</v>
      </c>
      <c r="P14">
        <v>5</v>
      </c>
      <c r="Q14">
        <v>7</v>
      </c>
      <c r="R14">
        <v>7</v>
      </c>
      <c r="S14">
        <v>7</v>
      </c>
      <c r="T14">
        <v>7</v>
      </c>
      <c r="U14">
        <v>6</v>
      </c>
      <c r="V14">
        <v>4</v>
      </c>
      <c r="W14">
        <v>7</v>
      </c>
      <c r="X14">
        <v>7</v>
      </c>
      <c r="Y14">
        <v>7</v>
      </c>
      <c r="Z14">
        <v>7</v>
      </c>
      <c r="AA14">
        <v>7</v>
      </c>
      <c r="AB14">
        <v>5</v>
      </c>
      <c r="AC14">
        <v>7</v>
      </c>
      <c r="AD14">
        <v>7</v>
      </c>
      <c r="AE14">
        <v>7</v>
      </c>
      <c r="AF14">
        <v>7</v>
      </c>
      <c r="AG14">
        <v>7</v>
      </c>
      <c r="AH14">
        <v>5</v>
      </c>
      <c r="AI14">
        <v>7</v>
      </c>
      <c r="AJ14">
        <v>6</v>
      </c>
      <c r="AK14">
        <v>6</v>
      </c>
      <c r="AL14">
        <v>5</v>
      </c>
      <c r="AM14">
        <v>5</v>
      </c>
      <c r="AN14">
        <v>4</v>
      </c>
      <c r="AO14">
        <v>6</v>
      </c>
      <c r="AP14">
        <v>7</v>
      </c>
      <c r="AQ14">
        <v>7</v>
      </c>
      <c r="AR14">
        <v>6</v>
      </c>
      <c r="AS14">
        <v>5</v>
      </c>
      <c r="AT14">
        <v>7</v>
      </c>
      <c r="AU14">
        <v>6</v>
      </c>
      <c r="AV14">
        <v>7</v>
      </c>
      <c r="AW14">
        <v>5</v>
      </c>
      <c r="AX14">
        <v>2</v>
      </c>
      <c r="AY14">
        <v>6</v>
      </c>
      <c r="AZ14" t="s">
        <v>71</v>
      </c>
      <c r="BA14" t="s">
        <v>72</v>
      </c>
      <c r="BB14" t="s">
        <v>73</v>
      </c>
      <c r="BC14" t="s">
        <v>74</v>
      </c>
      <c r="BD14" t="s">
        <v>288</v>
      </c>
      <c r="BE14">
        <v>302.23</v>
      </c>
      <c r="BF14">
        <v>161.69999999999999</v>
      </c>
      <c r="BL14">
        <v>72.39</v>
      </c>
      <c r="BP14">
        <v>68.14</v>
      </c>
      <c r="BW14" s="3" t="str">
        <f t="shared" si="20"/>
        <v>JO</v>
      </c>
      <c r="BX14" s="3">
        <f t="shared" si="21"/>
        <v>3</v>
      </c>
      <c r="BY14">
        <f t="shared" si="0"/>
        <v>0</v>
      </c>
      <c r="BZ14">
        <f t="shared" si="1"/>
        <v>0</v>
      </c>
      <c r="CA14">
        <f t="shared" si="2"/>
        <v>0</v>
      </c>
      <c r="CB14">
        <f t="shared" si="22"/>
        <v>0</v>
      </c>
      <c r="CC14" s="1">
        <f t="shared" si="23"/>
        <v>0</v>
      </c>
      <c r="CD14">
        <f t="shared" si="3"/>
        <v>0</v>
      </c>
      <c r="CE14">
        <f t="shared" si="4"/>
        <v>0</v>
      </c>
      <c r="CF14">
        <f t="shared" si="5"/>
        <v>0</v>
      </c>
      <c r="CG14">
        <f t="shared" si="24"/>
        <v>0</v>
      </c>
      <c r="CH14" s="1">
        <f t="shared" si="25"/>
        <v>0</v>
      </c>
      <c r="CI14">
        <f t="shared" si="6"/>
        <v>7</v>
      </c>
      <c r="CJ14">
        <f t="shared" si="7"/>
        <v>3</v>
      </c>
      <c r="CK14">
        <f t="shared" si="8"/>
        <v>3</v>
      </c>
      <c r="CL14">
        <f t="shared" si="26"/>
        <v>2</v>
      </c>
      <c r="CM14" s="1">
        <f t="shared" si="27"/>
        <v>15</v>
      </c>
      <c r="CN14">
        <f t="shared" si="9"/>
        <v>0</v>
      </c>
      <c r="CO14">
        <f t="shared" si="10"/>
        <v>0</v>
      </c>
      <c r="CP14">
        <f t="shared" si="11"/>
        <v>0</v>
      </c>
      <c r="CQ14">
        <f t="shared" si="28"/>
        <v>0</v>
      </c>
      <c r="CR14" s="1">
        <f t="shared" si="29"/>
        <v>0</v>
      </c>
      <c r="CS14">
        <f t="shared" si="12"/>
        <v>0</v>
      </c>
      <c r="CT14">
        <f t="shared" si="13"/>
        <v>0</v>
      </c>
      <c r="CU14">
        <f t="shared" si="14"/>
        <v>0</v>
      </c>
      <c r="CV14">
        <f t="shared" si="30"/>
        <v>0</v>
      </c>
      <c r="CW14" s="1">
        <f t="shared" si="31"/>
        <v>0</v>
      </c>
      <c r="CX14">
        <f t="shared" si="15"/>
        <v>0</v>
      </c>
      <c r="CY14">
        <f t="shared" si="16"/>
        <v>0</v>
      </c>
      <c r="CZ14">
        <f t="shared" si="17"/>
        <v>0</v>
      </c>
      <c r="DA14">
        <f t="shared" si="32"/>
        <v>0</v>
      </c>
      <c r="DB14" s="1">
        <f t="shared" si="33"/>
        <v>0</v>
      </c>
      <c r="DC14" s="2" t="str">
        <f t="shared" si="34"/>
        <v>✅</v>
      </c>
      <c r="DD14" s="2" t="str">
        <f t="shared" si="35"/>
        <v>✅</v>
      </c>
      <c r="DE14" s="2" t="str">
        <f t="shared" si="36"/>
        <v>✅</v>
      </c>
      <c r="DF14" s="2" t="str">
        <f t="shared" si="37"/>
        <v>✅</v>
      </c>
    </row>
    <row r="15" spans="1:110" x14ac:dyDescent="0.15">
      <c r="A15">
        <v>17</v>
      </c>
      <c r="B15" t="s">
        <v>112</v>
      </c>
      <c r="C15">
        <v>3</v>
      </c>
      <c r="D15" t="s">
        <v>69</v>
      </c>
      <c r="E15">
        <v>349042299</v>
      </c>
      <c r="F15">
        <f>(K15-J15)*86400</f>
        <v>946.00000048521906</v>
      </c>
      <c r="G15">
        <f t="shared" si="18"/>
        <v>389.00000040885061</v>
      </c>
      <c r="H15">
        <f>G15/F15</f>
        <v>0.41120507421704661</v>
      </c>
      <c r="I15" s="2" t="str">
        <f t="shared" si="19"/>
        <v>🟢</v>
      </c>
      <c r="J15" t="s">
        <v>113</v>
      </c>
      <c r="K15" t="s">
        <v>112</v>
      </c>
      <c r="L15">
        <v>7</v>
      </c>
      <c r="M15">
        <v>6</v>
      </c>
      <c r="N15">
        <v>4</v>
      </c>
      <c r="O15">
        <v>4</v>
      </c>
      <c r="P15">
        <v>3</v>
      </c>
      <c r="Q15">
        <v>6</v>
      </c>
      <c r="R15">
        <v>6</v>
      </c>
      <c r="S15">
        <v>7</v>
      </c>
      <c r="T15">
        <v>5</v>
      </c>
      <c r="U15">
        <v>4</v>
      </c>
      <c r="V15">
        <v>4</v>
      </c>
      <c r="W15">
        <v>6</v>
      </c>
      <c r="X15">
        <v>6</v>
      </c>
      <c r="Y15">
        <v>6</v>
      </c>
      <c r="Z15">
        <v>5</v>
      </c>
      <c r="AA15">
        <v>7</v>
      </c>
      <c r="AB15">
        <v>7</v>
      </c>
      <c r="AC15">
        <v>6</v>
      </c>
      <c r="AD15">
        <v>5</v>
      </c>
      <c r="AE15">
        <v>5</v>
      </c>
      <c r="AF15">
        <v>5</v>
      </c>
      <c r="AG15">
        <v>5</v>
      </c>
      <c r="AH15">
        <v>6</v>
      </c>
      <c r="AI15">
        <v>4</v>
      </c>
      <c r="AJ15">
        <v>6</v>
      </c>
      <c r="AK15">
        <v>7</v>
      </c>
      <c r="AL15">
        <v>5</v>
      </c>
      <c r="AM15">
        <v>6</v>
      </c>
      <c r="AN15">
        <v>5</v>
      </c>
      <c r="AO15">
        <v>6</v>
      </c>
      <c r="AP15">
        <v>5</v>
      </c>
      <c r="AQ15">
        <v>6</v>
      </c>
      <c r="AR15">
        <v>5</v>
      </c>
      <c r="AS15">
        <v>5</v>
      </c>
      <c r="AT15">
        <v>6</v>
      </c>
      <c r="AU15">
        <v>7</v>
      </c>
      <c r="AV15">
        <v>4</v>
      </c>
      <c r="AW15">
        <v>7</v>
      </c>
      <c r="AX15">
        <v>7</v>
      </c>
      <c r="AY15">
        <v>7</v>
      </c>
      <c r="AZ15" t="s">
        <v>77</v>
      </c>
      <c r="BA15" t="s">
        <v>88</v>
      </c>
      <c r="BB15" t="s">
        <v>79</v>
      </c>
      <c r="BC15" t="s">
        <v>74</v>
      </c>
      <c r="BD15" t="s">
        <v>288</v>
      </c>
      <c r="BE15">
        <v>948.22</v>
      </c>
      <c r="BF15">
        <v>477.89</v>
      </c>
      <c r="BL15">
        <v>233.81</v>
      </c>
      <c r="BP15">
        <v>236.52</v>
      </c>
      <c r="BW15" s="3" t="str">
        <f t="shared" si="20"/>
        <v>KRIS</v>
      </c>
      <c r="BX15" s="3">
        <f t="shared" si="21"/>
        <v>4</v>
      </c>
      <c r="BY15">
        <f t="shared" si="0"/>
        <v>0</v>
      </c>
      <c r="BZ15">
        <f t="shared" si="1"/>
        <v>0</v>
      </c>
      <c r="CA15">
        <f t="shared" si="2"/>
        <v>0</v>
      </c>
      <c r="CB15">
        <f t="shared" si="22"/>
        <v>0</v>
      </c>
      <c r="CC15" s="1">
        <f t="shared" si="23"/>
        <v>0</v>
      </c>
      <c r="CD15">
        <f t="shared" si="3"/>
        <v>0</v>
      </c>
      <c r="CE15">
        <f t="shared" si="4"/>
        <v>0</v>
      </c>
      <c r="CF15">
        <f t="shared" si="5"/>
        <v>0</v>
      </c>
      <c r="CG15">
        <f t="shared" si="24"/>
        <v>0</v>
      </c>
      <c r="CH15" s="1">
        <f t="shared" si="25"/>
        <v>0</v>
      </c>
      <c r="CI15">
        <f t="shared" si="6"/>
        <v>0</v>
      </c>
      <c r="CJ15">
        <f t="shared" si="7"/>
        <v>0</v>
      </c>
      <c r="CK15">
        <f t="shared" si="8"/>
        <v>3</v>
      </c>
      <c r="CL15">
        <f t="shared" si="26"/>
        <v>2</v>
      </c>
      <c r="CM15" s="1">
        <f t="shared" si="27"/>
        <v>5</v>
      </c>
      <c r="CN15">
        <f t="shared" si="9"/>
        <v>7</v>
      </c>
      <c r="CO15">
        <f t="shared" si="10"/>
        <v>3</v>
      </c>
      <c r="CP15">
        <f t="shared" si="11"/>
        <v>0</v>
      </c>
      <c r="CQ15">
        <f t="shared" si="28"/>
        <v>0</v>
      </c>
      <c r="CR15" s="1">
        <f t="shared" si="29"/>
        <v>10</v>
      </c>
      <c r="CS15">
        <f t="shared" si="12"/>
        <v>0</v>
      </c>
      <c r="CT15">
        <f t="shared" si="13"/>
        <v>0</v>
      </c>
      <c r="CU15">
        <f t="shared" si="14"/>
        <v>0</v>
      </c>
      <c r="CV15">
        <f t="shared" si="30"/>
        <v>0</v>
      </c>
      <c r="CW15" s="1">
        <f t="shared" si="31"/>
        <v>0</v>
      </c>
      <c r="CX15">
        <f t="shared" si="15"/>
        <v>0</v>
      </c>
      <c r="CY15">
        <f t="shared" si="16"/>
        <v>0</v>
      </c>
      <c r="CZ15">
        <f t="shared" si="17"/>
        <v>0</v>
      </c>
      <c r="DA15">
        <f t="shared" si="32"/>
        <v>0</v>
      </c>
      <c r="DB15" s="1">
        <f t="shared" si="33"/>
        <v>0</v>
      </c>
      <c r="DC15" s="2" t="str">
        <f t="shared" si="34"/>
        <v>✅</v>
      </c>
      <c r="DD15" s="2" t="str">
        <f t="shared" si="35"/>
        <v>✅</v>
      </c>
      <c r="DE15" s="2" t="str">
        <f t="shared" si="36"/>
        <v>✅</v>
      </c>
      <c r="DF15" s="2" t="str">
        <f t="shared" si="37"/>
        <v>✅</v>
      </c>
    </row>
    <row r="16" spans="1:110" x14ac:dyDescent="0.15">
      <c r="A16">
        <v>18</v>
      </c>
      <c r="B16" t="s">
        <v>114</v>
      </c>
      <c r="C16">
        <v>3</v>
      </c>
      <c r="D16" t="s">
        <v>92</v>
      </c>
      <c r="E16">
        <v>525470984</v>
      </c>
      <c r="F16">
        <f>(K16-J16)*86400</f>
        <v>374.00000004563481</v>
      </c>
      <c r="G16">
        <f t="shared" si="18"/>
        <v>389.00000040885061</v>
      </c>
      <c r="H16">
        <f>G16/F16</f>
        <v>1.0401069528379292</v>
      </c>
      <c r="I16" s="2" t="str">
        <f t="shared" si="19"/>
        <v>🟢</v>
      </c>
      <c r="J16" t="s">
        <v>115</v>
      </c>
      <c r="K16" t="s">
        <v>114</v>
      </c>
      <c r="L16">
        <v>6</v>
      </c>
      <c r="M16">
        <v>6</v>
      </c>
      <c r="N16">
        <v>4</v>
      </c>
      <c r="Q16">
        <v>6</v>
      </c>
      <c r="R16">
        <v>5</v>
      </c>
      <c r="S16">
        <v>5</v>
      </c>
      <c r="T16">
        <v>4</v>
      </c>
      <c r="W16">
        <v>5</v>
      </c>
      <c r="X16">
        <v>3</v>
      </c>
      <c r="Y16">
        <v>3</v>
      </c>
      <c r="Z16">
        <v>3</v>
      </c>
      <c r="AA16">
        <v>3</v>
      </c>
      <c r="AC16">
        <v>3</v>
      </c>
      <c r="AD16">
        <v>3</v>
      </c>
      <c r="AE16">
        <v>1</v>
      </c>
      <c r="AF16">
        <v>1</v>
      </c>
      <c r="AG16">
        <v>1</v>
      </c>
      <c r="AH16">
        <v>1</v>
      </c>
      <c r="AI16">
        <v>1</v>
      </c>
      <c r="AJ16">
        <v>4</v>
      </c>
      <c r="AK16">
        <v>4</v>
      </c>
      <c r="AL16">
        <v>2</v>
      </c>
      <c r="AO16">
        <v>4</v>
      </c>
      <c r="AU16">
        <v>5</v>
      </c>
      <c r="AV16">
        <v>5</v>
      </c>
      <c r="AW16">
        <v>6</v>
      </c>
      <c r="AX16">
        <v>3</v>
      </c>
      <c r="AY16">
        <v>7</v>
      </c>
      <c r="AZ16" t="s">
        <v>77</v>
      </c>
      <c r="BA16" t="s">
        <v>78</v>
      </c>
      <c r="BB16" t="s">
        <v>83</v>
      </c>
      <c r="BC16" t="s">
        <v>80</v>
      </c>
      <c r="BD16" t="s">
        <v>292</v>
      </c>
      <c r="BE16">
        <v>375.65</v>
      </c>
      <c r="BF16">
        <v>197.25</v>
      </c>
      <c r="BL16">
        <v>63.51</v>
      </c>
      <c r="BP16">
        <v>114.89</v>
      </c>
      <c r="BW16" s="3" t="str">
        <f t="shared" si="20"/>
        <v>LOU</v>
      </c>
      <c r="BX16" s="3">
        <f t="shared" si="21"/>
        <v>6</v>
      </c>
      <c r="BY16">
        <f t="shared" si="0"/>
        <v>0</v>
      </c>
      <c r="BZ16">
        <f t="shared" si="1"/>
        <v>0</v>
      </c>
      <c r="CA16">
        <f t="shared" si="2"/>
        <v>0</v>
      </c>
      <c r="CB16">
        <f t="shared" si="22"/>
        <v>0</v>
      </c>
      <c r="CC16" s="1">
        <f t="shared" si="23"/>
        <v>0</v>
      </c>
      <c r="CD16">
        <f t="shared" si="3"/>
        <v>0</v>
      </c>
      <c r="CE16">
        <f t="shared" si="4"/>
        <v>0</v>
      </c>
      <c r="CF16">
        <f t="shared" si="5"/>
        <v>0</v>
      </c>
      <c r="CG16">
        <f t="shared" si="24"/>
        <v>2</v>
      </c>
      <c r="CH16" s="1">
        <f t="shared" si="25"/>
        <v>2</v>
      </c>
      <c r="CI16">
        <f t="shared" si="6"/>
        <v>0</v>
      </c>
      <c r="CJ16">
        <f t="shared" si="7"/>
        <v>0</v>
      </c>
      <c r="CK16">
        <f t="shared" si="8"/>
        <v>0</v>
      </c>
      <c r="CL16">
        <f t="shared" si="26"/>
        <v>0</v>
      </c>
      <c r="CM16" s="1">
        <f t="shared" si="27"/>
        <v>0</v>
      </c>
      <c r="CN16">
        <f t="shared" si="9"/>
        <v>0</v>
      </c>
      <c r="CO16">
        <f t="shared" si="10"/>
        <v>0</v>
      </c>
      <c r="CP16">
        <f t="shared" si="11"/>
        <v>3</v>
      </c>
      <c r="CQ16">
        <f t="shared" si="28"/>
        <v>0</v>
      </c>
      <c r="CR16" s="1">
        <f t="shared" si="29"/>
        <v>3</v>
      </c>
      <c r="CS16">
        <f t="shared" si="12"/>
        <v>0</v>
      </c>
      <c r="CT16">
        <f t="shared" si="13"/>
        <v>0</v>
      </c>
      <c r="CU16">
        <f t="shared" si="14"/>
        <v>0</v>
      </c>
      <c r="CV16">
        <f t="shared" si="30"/>
        <v>0</v>
      </c>
      <c r="CW16" s="1">
        <f t="shared" si="31"/>
        <v>0</v>
      </c>
      <c r="CX16">
        <f t="shared" si="15"/>
        <v>7</v>
      </c>
      <c r="CY16">
        <f t="shared" si="16"/>
        <v>3</v>
      </c>
      <c r="CZ16">
        <f t="shared" si="17"/>
        <v>0</v>
      </c>
      <c r="DA16">
        <f t="shared" si="32"/>
        <v>0</v>
      </c>
      <c r="DB16" s="1">
        <f t="shared" si="33"/>
        <v>10</v>
      </c>
      <c r="DC16" s="2" t="str">
        <f t="shared" si="34"/>
        <v>✅</v>
      </c>
      <c r="DD16" s="2" t="str">
        <f t="shared" si="35"/>
        <v>✅</v>
      </c>
      <c r="DE16" s="2" t="str">
        <f t="shared" si="36"/>
        <v>✅</v>
      </c>
      <c r="DF16" s="2" t="str">
        <f t="shared" si="37"/>
        <v>✅</v>
      </c>
    </row>
    <row r="17" spans="1:110" x14ac:dyDescent="0.15">
      <c r="A17">
        <v>19</v>
      </c>
      <c r="B17" t="s">
        <v>116</v>
      </c>
      <c r="C17">
        <v>3</v>
      </c>
      <c r="D17" t="s">
        <v>69</v>
      </c>
      <c r="E17">
        <v>1598473697</v>
      </c>
      <c r="F17">
        <f>(K17-J17)*86400</f>
        <v>440.9999999916181</v>
      </c>
      <c r="G17">
        <f t="shared" si="18"/>
        <v>389.00000040885061</v>
      </c>
      <c r="H17">
        <f>G17/F17</f>
        <v>0.88208616874431789</v>
      </c>
      <c r="I17" s="2" t="str">
        <f t="shared" si="19"/>
        <v>🟢</v>
      </c>
      <c r="J17" t="s">
        <v>117</v>
      </c>
      <c r="K17" t="s">
        <v>116</v>
      </c>
      <c r="L17">
        <v>6</v>
      </c>
      <c r="M17">
        <v>7</v>
      </c>
      <c r="N17">
        <v>7</v>
      </c>
      <c r="O17">
        <v>5</v>
      </c>
      <c r="P17">
        <v>4</v>
      </c>
      <c r="Q17">
        <v>6</v>
      </c>
      <c r="R17">
        <v>7</v>
      </c>
      <c r="S17">
        <v>7</v>
      </c>
      <c r="T17">
        <v>7</v>
      </c>
      <c r="U17">
        <v>5</v>
      </c>
      <c r="V17">
        <v>4</v>
      </c>
      <c r="W17">
        <v>7</v>
      </c>
      <c r="X17">
        <v>5</v>
      </c>
      <c r="Y17">
        <v>5</v>
      </c>
      <c r="Z17">
        <v>6</v>
      </c>
      <c r="AA17">
        <v>7</v>
      </c>
      <c r="AB17">
        <v>7</v>
      </c>
      <c r="AC17">
        <v>5</v>
      </c>
      <c r="AD17">
        <v>4</v>
      </c>
      <c r="AE17">
        <v>4</v>
      </c>
      <c r="AF17">
        <v>4</v>
      </c>
      <c r="AG17">
        <v>4</v>
      </c>
      <c r="AH17">
        <v>4</v>
      </c>
      <c r="AI17">
        <v>4</v>
      </c>
      <c r="AJ17">
        <v>5</v>
      </c>
      <c r="AK17">
        <v>5</v>
      </c>
      <c r="AL17">
        <v>2</v>
      </c>
      <c r="AM17">
        <v>4</v>
      </c>
      <c r="AN17">
        <v>1</v>
      </c>
      <c r="AO17">
        <v>3</v>
      </c>
      <c r="AP17">
        <v>5</v>
      </c>
      <c r="AQ17">
        <v>6</v>
      </c>
      <c r="AR17">
        <v>5</v>
      </c>
      <c r="AS17">
        <v>5</v>
      </c>
      <c r="AT17">
        <v>5</v>
      </c>
      <c r="AU17">
        <v>7</v>
      </c>
      <c r="AV17">
        <v>7</v>
      </c>
      <c r="AW17">
        <v>7</v>
      </c>
      <c r="AX17">
        <v>7</v>
      </c>
      <c r="AY17">
        <v>7</v>
      </c>
      <c r="AZ17" t="s">
        <v>77</v>
      </c>
      <c r="BA17" t="s">
        <v>72</v>
      </c>
      <c r="BB17" t="s">
        <v>105</v>
      </c>
      <c r="BC17" t="s">
        <v>80</v>
      </c>
      <c r="BD17" t="s">
        <v>291</v>
      </c>
      <c r="BE17">
        <v>442.39</v>
      </c>
      <c r="BF17">
        <v>258.60000000000002</v>
      </c>
      <c r="BL17">
        <v>79.680000000000007</v>
      </c>
      <c r="BP17">
        <v>104.11</v>
      </c>
      <c r="BW17" s="3" t="str">
        <f t="shared" si="20"/>
        <v>JO</v>
      </c>
      <c r="BX17" s="3">
        <f t="shared" si="21"/>
        <v>3</v>
      </c>
      <c r="BY17">
        <f t="shared" si="0"/>
        <v>0</v>
      </c>
      <c r="BZ17">
        <f t="shared" si="1"/>
        <v>0</v>
      </c>
      <c r="CA17">
        <f t="shared" si="2"/>
        <v>0</v>
      </c>
      <c r="CB17">
        <f t="shared" si="22"/>
        <v>2</v>
      </c>
      <c r="CC17" s="1">
        <f t="shared" si="23"/>
        <v>2</v>
      </c>
      <c r="CD17">
        <f t="shared" si="3"/>
        <v>0</v>
      </c>
      <c r="CE17">
        <f t="shared" si="4"/>
        <v>3</v>
      </c>
      <c r="CF17">
        <f t="shared" si="5"/>
        <v>0</v>
      </c>
      <c r="CG17">
        <f t="shared" si="24"/>
        <v>0</v>
      </c>
      <c r="CH17" s="1">
        <f t="shared" si="25"/>
        <v>3</v>
      </c>
      <c r="CI17">
        <f t="shared" si="6"/>
        <v>7</v>
      </c>
      <c r="CJ17">
        <f t="shared" si="7"/>
        <v>0</v>
      </c>
      <c r="CK17">
        <f t="shared" si="8"/>
        <v>0</v>
      </c>
      <c r="CL17">
        <f t="shared" si="26"/>
        <v>0</v>
      </c>
      <c r="CM17" s="1">
        <f t="shared" si="27"/>
        <v>7</v>
      </c>
      <c r="CN17">
        <f t="shared" si="9"/>
        <v>0</v>
      </c>
      <c r="CO17">
        <f t="shared" si="10"/>
        <v>0</v>
      </c>
      <c r="CP17">
        <f t="shared" si="11"/>
        <v>3</v>
      </c>
      <c r="CQ17">
        <f t="shared" si="28"/>
        <v>0</v>
      </c>
      <c r="CR17" s="1">
        <f t="shared" si="29"/>
        <v>3</v>
      </c>
      <c r="CS17">
        <f t="shared" si="12"/>
        <v>0</v>
      </c>
      <c r="CT17">
        <f t="shared" si="13"/>
        <v>0</v>
      </c>
      <c r="CU17">
        <f t="shared" si="14"/>
        <v>0</v>
      </c>
      <c r="CV17">
        <f t="shared" si="30"/>
        <v>0</v>
      </c>
      <c r="CW17" s="1">
        <f t="shared" si="31"/>
        <v>0</v>
      </c>
      <c r="CX17">
        <f t="shared" si="15"/>
        <v>0</v>
      </c>
      <c r="CY17">
        <f t="shared" si="16"/>
        <v>0</v>
      </c>
      <c r="CZ17">
        <f t="shared" si="17"/>
        <v>0</v>
      </c>
      <c r="DA17">
        <f t="shared" si="32"/>
        <v>0</v>
      </c>
      <c r="DB17" s="1">
        <f t="shared" si="33"/>
        <v>0</v>
      </c>
      <c r="DC17" s="2" t="str">
        <f t="shared" si="34"/>
        <v>✅</v>
      </c>
      <c r="DD17" s="2" t="str">
        <f t="shared" si="35"/>
        <v>✅</v>
      </c>
      <c r="DE17" s="2" t="str">
        <f t="shared" si="36"/>
        <v>✅</v>
      </c>
      <c r="DF17" s="2" t="str">
        <f t="shared" si="37"/>
        <v>✅</v>
      </c>
    </row>
    <row r="18" spans="1:110" x14ac:dyDescent="0.15">
      <c r="A18">
        <v>21</v>
      </c>
      <c r="B18" t="s">
        <v>118</v>
      </c>
      <c r="C18">
        <v>3</v>
      </c>
      <c r="D18" t="s">
        <v>69</v>
      </c>
      <c r="E18">
        <v>696935479</v>
      </c>
      <c r="F18">
        <f>(K18-J18)*86400</f>
        <v>369.00000013411045</v>
      </c>
      <c r="G18">
        <f t="shared" si="18"/>
        <v>389.00000040885061</v>
      </c>
      <c r="H18">
        <f>G18/F18</f>
        <v>1.0542005427302745</v>
      </c>
      <c r="I18" s="2" t="str">
        <f t="shared" si="19"/>
        <v>🟢</v>
      </c>
      <c r="J18" t="s">
        <v>119</v>
      </c>
      <c r="K18" t="s">
        <v>118</v>
      </c>
      <c r="L18">
        <v>5</v>
      </c>
      <c r="M18">
        <v>6</v>
      </c>
      <c r="N18">
        <v>6</v>
      </c>
      <c r="O18">
        <v>5</v>
      </c>
      <c r="P18">
        <v>5</v>
      </c>
      <c r="Q18">
        <v>6</v>
      </c>
      <c r="R18">
        <v>6</v>
      </c>
      <c r="S18">
        <v>6</v>
      </c>
      <c r="T18">
        <v>6</v>
      </c>
      <c r="U18">
        <v>6</v>
      </c>
      <c r="V18">
        <v>5</v>
      </c>
      <c r="W18">
        <v>7</v>
      </c>
      <c r="X18">
        <v>4</v>
      </c>
      <c r="Y18">
        <v>6</v>
      </c>
      <c r="Z18">
        <v>4</v>
      </c>
      <c r="AA18">
        <v>4</v>
      </c>
      <c r="AB18">
        <v>4</v>
      </c>
      <c r="AC18">
        <v>4</v>
      </c>
      <c r="AD18">
        <v>6</v>
      </c>
      <c r="AE18">
        <v>6</v>
      </c>
      <c r="AF18">
        <v>6</v>
      </c>
      <c r="AG18">
        <v>5</v>
      </c>
      <c r="AH18">
        <v>5</v>
      </c>
      <c r="AI18">
        <v>6</v>
      </c>
      <c r="AJ18">
        <v>6</v>
      </c>
      <c r="AK18">
        <v>6</v>
      </c>
      <c r="AL18">
        <v>7</v>
      </c>
      <c r="AM18">
        <v>6</v>
      </c>
      <c r="AN18">
        <v>5</v>
      </c>
      <c r="AO18">
        <v>5</v>
      </c>
      <c r="AP18">
        <v>6</v>
      </c>
      <c r="AQ18">
        <v>6</v>
      </c>
      <c r="AR18">
        <v>6</v>
      </c>
      <c r="AS18">
        <v>6</v>
      </c>
      <c r="AT18">
        <v>6</v>
      </c>
      <c r="AU18">
        <v>7</v>
      </c>
      <c r="AV18">
        <v>7</v>
      </c>
      <c r="AW18">
        <v>7</v>
      </c>
      <c r="AX18">
        <v>7</v>
      </c>
      <c r="AY18">
        <v>7</v>
      </c>
      <c r="AZ18" t="s">
        <v>77</v>
      </c>
      <c r="BA18" t="s">
        <v>120</v>
      </c>
      <c r="BB18" t="s">
        <v>73</v>
      </c>
      <c r="BC18" t="s">
        <v>84</v>
      </c>
      <c r="BD18" t="s">
        <v>291</v>
      </c>
      <c r="BE18">
        <v>369.83</v>
      </c>
      <c r="BF18">
        <v>214.08</v>
      </c>
      <c r="BL18">
        <v>66.44</v>
      </c>
      <c r="BP18">
        <v>89.31</v>
      </c>
      <c r="BW18" s="3" t="str">
        <f t="shared" si="20"/>
        <v>QUINN</v>
      </c>
      <c r="BX18" s="3">
        <f t="shared" si="21"/>
        <v>5</v>
      </c>
      <c r="BY18">
        <f t="shared" si="0"/>
        <v>0</v>
      </c>
      <c r="BZ18">
        <f t="shared" si="1"/>
        <v>0</v>
      </c>
      <c r="CA18">
        <f t="shared" si="2"/>
        <v>0</v>
      </c>
      <c r="CB18">
        <f t="shared" si="22"/>
        <v>2</v>
      </c>
      <c r="CC18" s="1">
        <f t="shared" si="23"/>
        <v>2</v>
      </c>
      <c r="CD18">
        <f t="shared" si="3"/>
        <v>0</v>
      </c>
      <c r="CE18">
        <f t="shared" si="4"/>
        <v>0</v>
      </c>
      <c r="CF18">
        <f t="shared" si="5"/>
        <v>0</v>
      </c>
      <c r="CG18">
        <f t="shared" si="24"/>
        <v>0</v>
      </c>
      <c r="CH18" s="1">
        <f t="shared" si="25"/>
        <v>0</v>
      </c>
      <c r="CI18">
        <f t="shared" si="6"/>
        <v>0</v>
      </c>
      <c r="CJ18">
        <f t="shared" si="7"/>
        <v>3</v>
      </c>
      <c r="CK18">
        <f t="shared" si="8"/>
        <v>0</v>
      </c>
      <c r="CL18">
        <f t="shared" si="26"/>
        <v>0</v>
      </c>
      <c r="CM18" s="1">
        <f t="shared" si="27"/>
        <v>3</v>
      </c>
      <c r="CN18">
        <f t="shared" si="9"/>
        <v>0</v>
      </c>
      <c r="CO18">
        <f t="shared" si="10"/>
        <v>0</v>
      </c>
      <c r="CP18">
        <f t="shared" si="11"/>
        <v>0</v>
      </c>
      <c r="CQ18">
        <f t="shared" si="28"/>
        <v>0</v>
      </c>
      <c r="CR18" s="1">
        <f t="shared" si="29"/>
        <v>0</v>
      </c>
      <c r="CS18">
        <f t="shared" si="12"/>
        <v>7</v>
      </c>
      <c r="CT18">
        <f t="shared" si="13"/>
        <v>0</v>
      </c>
      <c r="CU18">
        <f t="shared" si="14"/>
        <v>0</v>
      </c>
      <c r="CV18">
        <f t="shared" si="30"/>
        <v>0</v>
      </c>
      <c r="CW18" s="1">
        <f t="shared" si="31"/>
        <v>7</v>
      </c>
      <c r="CX18">
        <f t="shared" si="15"/>
        <v>0</v>
      </c>
      <c r="CY18">
        <f t="shared" si="16"/>
        <v>0</v>
      </c>
      <c r="CZ18">
        <f t="shared" si="17"/>
        <v>3</v>
      </c>
      <c r="DA18">
        <f t="shared" si="32"/>
        <v>0</v>
      </c>
      <c r="DB18" s="1">
        <f t="shared" si="33"/>
        <v>3</v>
      </c>
      <c r="DC18" s="2" t="str">
        <f t="shared" si="34"/>
        <v>✅</v>
      </c>
      <c r="DD18" s="2" t="str">
        <f t="shared" si="35"/>
        <v>✅</v>
      </c>
      <c r="DE18" s="2" t="str">
        <f t="shared" si="36"/>
        <v>✅</v>
      </c>
      <c r="DF18" s="2" t="str">
        <f t="shared" si="37"/>
        <v>✅</v>
      </c>
    </row>
    <row r="19" spans="1:110" x14ac:dyDescent="0.15">
      <c r="A19">
        <v>22</v>
      </c>
      <c r="B19" t="s">
        <v>121</v>
      </c>
      <c r="C19">
        <v>3</v>
      </c>
      <c r="D19" t="s">
        <v>69</v>
      </c>
      <c r="E19">
        <v>1837239049</v>
      </c>
      <c r="F19">
        <f>(K19-J19)*86400</f>
        <v>397.99999999813735</v>
      </c>
      <c r="G19">
        <f t="shared" si="18"/>
        <v>389.00000040885061</v>
      </c>
      <c r="H19">
        <f>G19/F19</f>
        <v>0.97738693570520385</v>
      </c>
      <c r="I19" s="2" t="str">
        <f t="shared" si="19"/>
        <v>🟢</v>
      </c>
      <c r="J19" t="s">
        <v>122</v>
      </c>
      <c r="K19" t="s">
        <v>121</v>
      </c>
      <c r="L19">
        <v>5</v>
      </c>
      <c r="M19">
        <v>5</v>
      </c>
      <c r="N19">
        <v>6</v>
      </c>
      <c r="O19">
        <v>6</v>
      </c>
      <c r="P19">
        <v>5</v>
      </c>
      <c r="Q19">
        <v>6</v>
      </c>
      <c r="R19">
        <v>6</v>
      </c>
      <c r="S19">
        <v>6</v>
      </c>
      <c r="T19">
        <v>6</v>
      </c>
      <c r="U19">
        <v>5</v>
      </c>
      <c r="V19">
        <v>5</v>
      </c>
      <c r="W19">
        <v>6</v>
      </c>
      <c r="X19">
        <v>6</v>
      </c>
      <c r="Y19">
        <v>7</v>
      </c>
      <c r="Z19">
        <v>5</v>
      </c>
      <c r="AA19">
        <v>5</v>
      </c>
      <c r="AB19">
        <v>6</v>
      </c>
      <c r="AC19">
        <v>6</v>
      </c>
      <c r="AD19">
        <v>5</v>
      </c>
      <c r="AE19">
        <v>5</v>
      </c>
      <c r="AF19">
        <v>3</v>
      </c>
      <c r="AG19">
        <v>5</v>
      </c>
      <c r="AH19">
        <v>5</v>
      </c>
      <c r="AI19">
        <v>4</v>
      </c>
      <c r="AJ19">
        <v>6</v>
      </c>
      <c r="AK19">
        <v>6</v>
      </c>
      <c r="AL19">
        <v>5</v>
      </c>
      <c r="AM19">
        <v>5</v>
      </c>
      <c r="AN19">
        <v>4</v>
      </c>
      <c r="AO19">
        <v>6</v>
      </c>
      <c r="AP19">
        <v>5</v>
      </c>
      <c r="AQ19">
        <v>6</v>
      </c>
      <c r="AR19">
        <v>6</v>
      </c>
      <c r="AS19">
        <v>5</v>
      </c>
      <c r="AT19">
        <v>6</v>
      </c>
      <c r="AU19">
        <v>5</v>
      </c>
      <c r="AV19">
        <v>5</v>
      </c>
      <c r="AW19">
        <v>3</v>
      </c>
      <c r="AY19">
        <v>6</v>
      </c>
      <c r="AZ19" t="s">
        <v>77</v>
      </c>
      <c r="BA19" t="s">
        <v>88</v>
      </c>
      <c r="BB19" t="s">
        <v>95</v>
      </c>
      <c r="BC19" t="s">
        <v>80</v>
      </c>
      <c r="BD19" t="s">
        <v>291</v>
      </c>
      <c r="BE19">
        <v>400.01</v>
      </c>
      <c r="BF19">
        <v>222.83</v>
      </c>
      <c r="BL19">
        <v>80.33</v>
      </c>
      <c r="BP19">
        <v>96.85</v>
      </c>
      <c r="BW19" s="3" t="str">
        <f t="shared" si="20"/>
        <v>KRIS</v>
      </c>
      <c r="BX19" s="3">
        <f t="shared" si="21"/>
        <v>4</v>
      </c>
      <c r="BY19">
        <f t="shared" si="0"/>
        <v>0</v>
      </c>
      <c r="BZ19">
        <f t="shared" si="1"/>
        <v>3</v>
      </c>
      <c r="CA19">
        <f t="shared" si="2"/>
        <v>0</v>
      </c>
      <c r="CB19">
        <f t="shared" si="22"/>
        <v>2</v>
      </c>
      <c r="CC19" s="1">
        <f t="shared" si="23"/>
        <v>5</v>
      </c>
      <c r="CD19">
        <f t="shared" si="3"/>
        <v>0</v>
      </c>
      <c r="CE19">
        <f t="shared" si="4"/>
        <v>0</v>
      </c>
      <c r="CF19">
        <f t="shared" si="5"/>
        <v>0</v>
      </c>
      <c r="CG19">
        <f t="shared" si="24"/>
        <v>0</v>
      </c>
      <c r="CH19" s="1">
        <f t="shared" si="25"/>
        <v>0</v>
      </c>
      <c r="CI19">
        <f t="shared" si="6"/>
        <v>0</v>
      </c>
      <c r="CJ19">
        <f t="shared" si="7"/>
        <v>0</v>
      </c>
      <c r="CK19">
        <f t="shared" si="8"/>
        <v>0</v>
      </c>
      <c r="CL19">
        <f t="shared" si="26"/>
        <v>0</v>
      </c>
      <c r="CM19" s="1">
        <f t="shared" si="27"/>
        <v>0</v>
      </c>
      <c r="CN19">
        <f t="shared" si="9"/>
        <v>7</v>
      </c>
      <c r="CO19">
        <f t="shared" si="10"/>
        <v>0</v>
      </c>
      <c r="CP19">
        <f t="shared" si="11"/>
        <v>3</v>
      </c>
      <c r="CQ19">
        <f t="shared" si="28"/>
        <v>0</v>
      </c>
      <c r="CR19" s="1">
        <f t="shared" si="29"/>
        <v>10</v>
      </c>
      <c r="CS19">
        <f t="shared" si="12"/>
        <v>0</v>
      </c>
      <c r="CT19">
        <f t="shared" si="13"/>
        <v>0</v>
      </c>
      <c r="CU19">
        <f t="shared" si="14"/>
        <v>0</v>
      </c>
      <c r="CV19">
        <f t="shared" si="30"/>
        <v>0</v>
      </c>
      <c r="CW19" s="1">
        <f t="shared" si="31"/>
        <v>0</v>
      </c>
      <c r="CX19">
        <f t="shared" si="15"/>
        <v>0</v>
      </c>
      <c r="CY19">
        <f t="shared" si="16"/>
        <v>0</v>
      </c>
      <c r="CZ19">
        <f t="shared" si="17"/>
        <v>0</v>
      </c>
      <c r="DA19">
        <f t="shared" si="32"/>
        <v>0</v>
      </c>
      <c r="DB19" s="1">
        <f t="shared" si="33"/>
        <v>0</v>
      </c>
      <c r="DC19" s="2" t="str">
        <f t="shared" si="34"/>
        <v>✅</v>
      </c>
      <c r="DD19" s="2" t="str">
        <f t="shared" si="35"/>
        <v>✅</v>
      </c>
      <c r="DE19" s="2" t="str">
        <f t="shared" si="36"/>
        <v>✅</v>
      </c>
      <c r="DF19" s="2" t="str">
        <f t="shared" si="37"/>
        <v>✅</v>
      </c>
    </row>
    <row r="20" spans="1:110" x14ac:dyDescent="0.15">
      <c r="A20">
        <v>23</v>
      </c>
      <c r="B20" t="s">
        <v>123</v>
      </c>
      <c r="C20">
        <v>3</v>
      </c>
      <c r="D20" t="s">
        <v>69</v>
      </c>
      <c r="E20">
        <v>2145706914</v>
      </c>
      <c r="F20">
        <f>(K20-J20)*86400</f>
        <v>573.00000004470348</v>
      </c>
      <c r="G20">
        <f t="shared" si="18"/>
        <v>389.00000040885061</v>
      </c>
      <c r="H20">
        <f>G20/F20</f>
        <v>0.67888307221379085</v>
      </c>
      <c r="I20" s="2" t="str">
        <f t="shared" si="19"/>
        <v>🟢</v>
      </c>
      <c r="J20" t="s">
        <v>124</v>
      </c>
      <c r="K20" t="s">
        <v>123</v>
      </c>
      <c r="L20">
        <v>7</v>
      </c>
      <c r="M20">
        <v>5</v>
      </c>
      <c r="N20">
        <v>4</v>
      </c>
      <c r="O20">
        <v>4</v>
      </c>
      <c r="P20">
        <v>5</v>
      </c>
      <c r="Q20">
        <v>6</v>
      </c>
      <c r="R20">
        <v>7</v>
      </c>
      <c r="S20">
        <v>7</v>
      </c>
      <c r="T20">
        <v>7</v>
      </c>
      <c r="U20">
        <v>7</v>
      </c>
      <c r="V20">
        <v>3</v>
      </c>
      <c r="W20">
        <v>7</v>
      </c>
      <c r="X20">
        <v>7</v>
      </c>
      <c r="Y20">
        <v>7</v>
      </c>
      <c r="Z20">
        <v>7</v>
      </c>
      <c r="AA20">
        <v>7</v>
      </c>
      <c r="AB20">
        <v>4</v>
      </c>
      <c r="AC20">
        <v>7</v>
      </c>
      <c r="AD20">
        <v>6</v>
      </c>
      <c r="AE20">
        <v>6</v>
      </c>
      <c r="AF20">
        <v>7</v>
      </c>
      <c r="AG20">
        <v>6</v>
      </c>
      <c r="AH20">
        <v>5</v>
      </c>
      <c r="AI20">
        <v>6</v>
      </c>
      <c r="AJ20">
        <v>6</v>
      </c>
      <c r="AK20">
        <v>5</v>
      </c>
      <c r="AL20">
        <v>3</v>
      </c>
      <c r="AM20">
        <v>4</v>
      </c>
      <c r="AN20">
        <v>3</v>
      </c>
      <c r="AO20">
        <v>5</v>
      </c>
      <c r="AP20">
        <v>4</v>
      </c>
      <c r="AQ20">
        <v>4</v>
      </c>
      <c r="AR20">
        <v>4</v>
      </c>
      <c r="AS20">
        <v>5</v>
      </c>
      <c r="AT20">
        <v>5</v>
      </c>
      <c r="AU20">
        <v>7</v>
      </c>
      <c r="AV20">
        <v>6</v>
      </c>
      <c r="AW20">
        <v>5</v>
      </c>
      <c r="AX20">
        <v>5</v>
      </c>
      <c r="AY20">
        <v>7</v>
      </c>
      <c r="AZ20" t="s">
        <v>77</v>
      </c>
      <c r="BA20" t="s">
        <v>88</v>
      </c>
      <c r="BB20" t="s">
        <v>105</v>
      </c>
      <c r="BC20" t="s">
        <v>125</v>
      </c>
      <c r="BD20" t="s">
        <v>291</v>
      </c>
      <c r="BE20">
        <v>574.38</v>
      </c>
      <c r="BF20">
        <v>256.37</v>
      </c>
      <c r="BL20">
        <v>187.84</v>
      </c>
      <c r="BP20">
        <v>130.16999999999999</v>
      </c>
      <c r="BW20" s="3" t="str">
        <f t="shared" si="20"/>
        <v>KRIS</v>
      </c>
      <c r="BX20" s="3">
        <f t="shared" si="21"/>
        <v>4</v>
      </c>
      <c r="BY20">
        <f t="shared" si="0"/>
        <v>0</v>
      </c>
      <c r="BZ20">
        <f t="shared" si="1"/>
        <v>0</v>
      </c>
      <c r="CA20">
        <f t="shared" si="2"/>
        <v>3</v>
      </c>
      <c r="CB20">
        <f t="shared" si="22"/>
        <v>2</v>
      </c>
      <c r="CC20" s="1">
        <f t="shared" si="23"/>
        <v>5</v>
      </c>
      <c r="CD20">
        <f t="shared" si="3"/>
        <v>0</v>
      </c>
      <c r="CE20">
        <f t="shared" si="4"/>
        <v>3</v>
      </c>
      <c r="CF20">
        <f t="shared" si="5"/>
        <v>0</v>
      </c>
      <c r="CG20">
        <f t="shared" si="24"/>
        <v>0</v>
      </c>
      <c r="CH20" s="1">
        <f t="shared" si="25"/>
        <v>3</v>
      </c>
      <c r="CI20">
        <f t="shared" si="6"/>
        <v>0</v>
      </c>
      <c r="CJ20">
        <f t="shared" si="7"/>
        <v>0</v>
      </c>
      <c r="CK20">
        <f t="shared" si="8"/>
        <v>0</v>
      </c>
      <c r="CL20">
        <f t="shared" si="26"/>
        <v>0</v>
      </c>
      <c r="CM20" s="1">
        <f t="shared" si="27"/>
        <v>0</v>
      </c>
      <c r="CN20">
        <f t="shared" si="9"/>
        <v>7</v>
      </c>
      <c r="CO20">
        <f t="shared" si="10"/>
        <v>0</v>
      </c>
      <c r="CP20">
        <f t="shared" si="11"/>
        <v>0</v>
      </c>
      <c r="CQ20">
        <f t="shared" si="28"/>
        <v>0</v>
      </c>
      <c r="CR20" s="1">
        <f t="shared" si="29"/>
        <v>7</v>
      </c>
      <c r="CS20">
        <f t="shared" si="12"/>
        <v>0</v>
      </c>
      <c r="CT20">
        <f t="shared" si="13"/>
        <v>0</v>
      </c>
      <c r="CU20">
        <f t="shared" si="14"/>
        <v>0</v>
      </c>
      <c r="CV20">
        <f t="shared" si="30"/>
        <v>0</v>
      </c>
      <c r="CW20" s="1">
        <f t="shared" si="31"/>
        <v>0</v>
      </c>
      <c r="CX20">
        <f t="shared" si="15"/>
        <v>0</v>
      </c>
      <c r="CY20">
        <f t="shared" si="16"/>
        <v>0</v>
      </c>
      <c r="CZ20">
        <f t="shared" si="17"/>
        <v>0</v>
      </c>
      <c r="DA20">
        <f t="shared" si="32"/>
        <v>0</v>
      </c>
      <c r="DB20" s="1">
        <f t="shared" si="33"/>
        <v>0</v>
      </c>
      <c r="DC20" s="2" t="str">
        <f t="shared" si="34"/>
        <v>✅</v>
      </c>
      <c r="DD20" s="2" t="str">
        <f t="shared" si="35"/>
        <v>✅</v>
      </c>
      <c r="DE20" s="2" t="str">
        <f t="shared" si="36"/>
        <v>✅</v>
      </c>
      <c r="DF20" s="2" t="str">
        <f t="shared" si="37"/>
        <v>✅</v>
      </c>
    </row>
    <row r="21" spans="1:110" x14ac:dyDescent="0.15">
      <c r="A21">
        <v>24</v>
      </c>
      <c r="B21" t="s">
        <v>126</v>
      </c>
      <c r="C21">
        <v>3</v>
      </c>
      <c r="D21" t="s">
        <v>92</v>
      </c>
      <c r="E21">
        <v>1086032828</v>
      </c>
      <c r="F21">
        <f>(K21-J21)*86400</f>
        <v>280.99999967962503</v>
      </c>
      <c r="G21">
        <f t="shared" si="18"/>
        <v>389.00000040885061</v>
      </c>
      <c r="H21">
        <f>G21/F21</f>
        <v>1.3843416400439823</v>
      </c>
      <c r="I21" s="2" t="str">
        <f t="shared" si="19"/>
        <v>🟢</v>
      </c>
      <c r="J21" t="s">
        <v>127</v>
      </c>
      <c r="K21" t="s">
        <v>126</v>
      </c>
      <c r="L21">
        <v>7</v>
      </c>
      <c r="M21">
        <v>5</v>
      </c>
      <c r="N21">
        <v>6</v>
      </c>
      <c r="O21">
        <v>6</v>
      </c>
      <c r="P21">
        <v>4</v>
      </c>
      <c r="Q21">
        <v>7</v>
      </c>
      <c r="R21">
        <v>6</v>
      </c>
      <c r="S21">
        <v>6</v>
      </c>
      <c r="T21">
        <v>4</v>
      </c>
      <c r="U21">
        <v>5</v>
      </c>
      <c r="V21">
        <v>3</v>
      </c>
      <c r="W21">
        <v>6</v>
      </c>
      <c r="X21">
        <v>7</v>
      </c>
      <c r="Y21">
        <v>7</v>
      </c>
      <c r="Z21">
        <v>7</v>
      </c>
      <c r="AA21">
        <v>7</v>
      </c>
      <c r="AB21">
        <v>7</v>
      </c>
      <c r="AC21">
        <v>7</v>
      </c>
      <c r="AD21">
        <v>7</v>
      </c>
      <c r="AE21">
        <v>7</v>
      </c>
      <c r="AF21">
        <v>7</v>
      </c>
      <c r="AG21">
        <v>7</v>
      </c>
      <c r="AH21">
        <v>5</v>
      </c>
      <c r="AI21">
        <v>7</v>
      </c>
      <c r="AJ21">
        <v>7</v>
      </c>
      <c r="AK21">
        <v>7</v>
      </c>
      <c r="AL21">
        <v>4</v>
      </c>
      <c r="AM21">
        <v>7</v>
      </c>
      <c r="AN21">
        <v>5</v>
      </c>
      <c r="AO21">
        <v>7</v>
      </c>
      <c r="AQ21">
        <v>6</v>
      </c>
      <c r="AR21">
        <v>6</v>
      </c>
      <c r="AS21">
        <v>6</v>
      </c>
      <c r="AT21">
        <v>6</v>
      </c>
      <c r="AU21">
        <v>7</v>
      </c>
      <c r="AV21">
        <v>6</v>
      </c>
      <c r="AW21">
        <v>6</v>
      </c>
      <c r="AX21">
        <v>3</v>
      </c>
      <c r="AY21">
        <v>7</v>
      </c>
      <c r="AZ21" t="s">
        <v>77</v>
      </c>
      <c r="BA21" t="s">
        <v>88</v>
      </c>
      <c r="BB21" t="s">
        <v>79</v>
      </c>
      <c r="BC21" t="s">
        <v>80</v>
      </c>
      <c r="BD21" t="s">
        <v>292</v>
      </c>
      <c r="BE21">
        <v>281.48</v>
      </c>
      <c r="BF21">
        <v>181.94</v>
      </c>
      <c r="BL21">
        <v>39.46</v>
      </c>
      <c r="BP21">
        <v>60.08</v>
      </c>
      <c r="BW21" s="3" t="str">
        <f t="shared" si="20"/>
        <v>KRIS</v>
      </c>
      <c r="BX21" s="3">
        <f t="shared" si="21"/>
        <v>4</v>
      </c>
      <c r="BY21">
        <f t="shared" si="0"/>
        <v>0</v>
      </c>
      <c r="BZ21">
        <f t="shared" si="1"/>
        <v>0</v>
      </c>
      <c r="CA21">
        <f t="shared" si="2"/>
        <v>0</v>
      </c>
      <c r="CB21">
        <f t="shared" si="22"/>
        <v>0</v>
      </c>
      <c r="CC21" s="1">
        <f t="shared" si="23"/>
        <v>0</v>
      </c>
      <c r="CD21">
        <f t="shared" si="3"/>
        <v>0</v>
      </c>
      <c r="CE21">
        <f t="shared" si="4"/>
        <v>0</v>
      </c>
      <c r="CF21">
        <f t="shared" si="5"/>
        <v>0</v>
      </c>
      <c r="CG21">
        <f t="shared" si="24"/>
        <v>2</v>
      </c>
      <c r="CH21" s="1">
        <f t="shared" si="25"/>
        <v>2</v>
      </c>
      <c r="CI21">
        <f t="shared" si="6"/>
        <v>0</v>
      </c>
      <c r="CJ21">
        <f t="shared" si="7"/>
        <v>0</v>
      </c>
      <c r="CK21">
        <f t="shared" si="8"/>
        <v>0</v>
      </c>
      <c r="CL21">
        <f t="shared" si="26"/>
        <v>0</v>
      </c>
      <c r="CM21" s="1">
        <f t="shared" si="27"/>
        <v>0</v>
      </c>
      <c r="CN21">
        <f t="shared" si="9"/>
        <v>7</v>
      </c>
      <c r="CO21">
        <f t="shared" si="10"/>
        <v>3</v>
      </c>
      <c r="CP21">
        <f t="shared" si="11"/>
        <v>3</v>
      </c>
      <c r="CQ21">
        <f t="shared" si="28"/>
        <v>0</v>
      </c>
      <c r="CR21" s="1">
        <f t="shared" si="29"/>
        <v>13</v>
      </c>
      <c r="CS21">
        <f t="shared" si="12"/>
        <v>0</v>
      </c>
      <c r="CT21">
        <f t="shared" si="13"/>
        <v>0</v>
      </c>
      <c r="CU21">
        <f t="shared" si="14"/>
        <v>0</v>
      </c>
      <c r="CV21">
        <f t="shared" si="30"/>
        <v>0</v>
      </c>
      <c r="CW21" s="1">
        <f t="shared" si="31"/>
        <v>0</v>
      </c>
      <c r="CX21">
        <f t="shared" si="15"/>
        <v>0</v>
      </c>
      <c r="CY21">
        <f t="shared" si="16"/>
        <v>0</v>
      </c>
      <c r="CZ21">
        <f t="shared" si="17"/>
        <v>0</v>
      </c>
      <c r="DA21">
        <f t="shared" si="32"/>
        <v>0</v>
      </c>
      <c r="DB21" s="1">
        <f t="shared" si="33"/>
        <v>0</v>
      </c>
      <c r="DC21" s="2" t="str">
        <f t="shared" si="34"/>
        <v>✅</v>
      </c>
      <c r="DD21" s="2" t="str">
        <f t="shared" si="35"/>
        <v>✅</v>
      </c>
      <c r="DE21" s="2" t="str">
        <f t="shared" si="36"/>
        <v>✅</v>
      </c>
      <c r="DF21" s="2" t="str">
        <f t="shared" si="37"/>
        <v>✅</v>
      </c>
    </row>
    <row r="22" spans="1:110" x14ac:dyDescent="0.15">
      <c r="A22">
        <v>25</v>
      </c>
      <c r="B22" t="s">
        <v>128</v>
      </c>
      <c r="C22">
        <v>3</v>
      </c>
      <c r="D22" t="s">
        <v>69</v>
      </c>
      <c r="E22">
        <v>830587421</v>
      </c>
      <c r="F22">
        <f>(K22-J22)*86400</f>
        <v>407.99999982118607</v>
      </c>
      <c r="G22">
        <f t="shared" si="18"/>
        <v>389.00000040885061</v>
      </c>
      <c r="H22">
        <f>G22/F22</f>
        <v>0.95343137396896427</v>
      </c>
      <c r="I22" s="2" t="str">
        <f t="shared" si="19"/>
        <v>🟢</v>
      </c>
      <c r="J22" t="s">
        <v>129</v>
      </c>
      <c r="K22" t="s">
        <v>128</v>
      </c>
      <c r="L22">
        <v>4</v>
      </c>
      <c r="M22">
        <v>6</v>
      </c>
      <c r="N22">
        <v>3</v>
      </c>
      <c r="O22">
        <v>4</v>
      </c>
      <c r="P22">
        <v>2</v>
      </c>
      <c r="Q22">
        <v>3</v>
      </c>
      <c r="R22">
        <v>5</v>
      </c>
      <c r="S22">
        <v>6</v>
      </c>
      <c r="T22">
        <v>3</v>
      </c>
      <c r="U22">
        <v>4</v>
      </c>
      <c r="V22">
        <v>2</v>
      </c>
      <c r="W22">
        <v>5</v>
      </c>
      <c r="X22">
        <v>5</v>
      </c>
      <c r="Y22">
        <v>7</v>
      </c>
      <c r="Z22">
        <v>6</v>
      </c>
      <c r="AA22">
        <v>5</v>
      </c>
      <c r="AB22">
        <v>6</v>
      </c>
      <c r="AC22">
        <v>5</v>
      </c>
      <c r="AD22">
        <v>4</v>
      </c>
      <c r="AE22">
        <v>6</v>
      </c>
      <c r="AF22">
        <v>4</v>
      </c>
      <c r="AG22">
        <v>5</v>
      </c>
      <c r="AH22">
        <v>5</v>
      </c>
      <c r="AI22">
        <v>5</v>
      </c>
      <c r="AJ22">
        <v>5</v>
      </c>
      <c r="AK22">
        <v>6</v>
      </c>
      <c r="AL22">
        <v>4</v>
      </c>
      <c r="AM22">
        <v>3</v>
      </c>
      <c r="AN22">
        <v>2</v>
      </c>
      <c r="AO22">
        <v>4</v>
      </c>
      <c r="AP22">
        <v>5</v>
      </c>
      <c r="AQ22">
        <v>5</v>
      </c>
      <c r="AR22">
        <v>4</v>
      </c>
      <c r="AS22">
        <v>4</v>
      </c>
      <c r="AT22">
        <v>5</v>
      </c>
      <c r="AU22">
        <v>5</v>
      </c>
      <c r="AV22">
        <v>5</v>
      </c>
      <c r="AW22">
        <v>5</v>
      </c>
      <c r="AX22">
        <v>2</v>
      </c>
      <c r="AY22">
        <v>5</v>
      </c>
      <c r="AZ22" t="s">
        <v>77</v>
      </c>
      <c r="BA22" t="s">
        <v>88</v>
      </c>
      <c r="BB22" t="s">
        <v>79</v>
      </c>
      <c r="BC22" t="s">
        <v>80</v>
      </c>
      <c r="BD22" t="s">
        <v>291</v>
      </c>
      <c r="BE22">
        <v>409.53</v>
      </c>
      <c r="BF22">
        <v>225.1</v>
      </c>
      <c r="BL22">
        <v>66.88</v>
      </c>
      <c r="BP22">
        <v>117.55</v>
      </c>
      <c r="BW22" s="3" t="str">
        <f t="shared" si="20"/>
        <v>KRIS</v>
      </c>
      <c r="BX22" s="3">
        <f t="shared" si="21"/>
        <v>4</v>
      </c>
      <c r="BY22">
        <f t="shared" si="0"/>
        <v>0</v>
      </c>
      <c r="BZ22">
        <f t="shared" si="1"/>
        <v>0</v>
      </c>
      <c r="CA22">
        <f t="shared" si="2"/>
        <v>0</v>
      </c>
      <c r="CB22">
        <f t="shared" si="22"/>
        <v>2</v>
      </c>
      <c r="CC22" s="1">
        <f t="shared" si="23"/>
        <v>2</v>
      </c>
      <c r="CD22">
        <f t="shared" si="3"/>
        <v>0</v>
      </c>
      <c r="CE22">
        <f t="shared" si="4"/>
        <v>0</v>
      </c>
      <c r="CF22">
        <f t="shared" si="5"/>
        <v>0</v>
      </c>
      <c r="CG22">
        <f t="shared" si="24"/>
        <v>0</v>
      </c>
      <c r="CH22" s="1">
        <f t="shared" si="25"/>
        <v>0</v>
      </c>
      <c r="CI22">
        <f t="shared" si="6"/>
        <v>0</v>
      </c>
      <c r="CJ22">
        <f t="shared" si="7"/>
        <v>0</v>
      </c>
      <c r="CK22">
        <f t="shared" si="8"/>
        <v>0</v>
      </c>
      <c r="CL22">
        <f t="shared" si="26"/>
        <v>0</v>
      </c>
      <c r="CM22" s="1">
        <f t="shared" si="27"/>
        <v>0</v>
      </c>
      <c r="CN22">
        <f t="shared" si="9"/>
        <v>7</v>
      </c>
      <c r="CO22">
        <f t="shared" si="10"/>
        <v>3</v>
      </c>
      <c r="CP22">
        <f t="shared" si="11"/>
        <v>3</v>
      </c>
      <c r="CQ22">
        <f t="shared" si="28"/>
        <v>0</v>
      </c>
      <c r="CR22" s="1">
        <f t="shared" si="29"/>
        <v>13</v>
      </c>
      <c r="CS22">
        <f t="shared" si="12"/>
        <v>0</v>
      </c>
      <c r="CT22">
        <f t="shared" si="13"/>
        <v>0</v>
      </c>
      <c r="CU22">
        <f t="shared" si="14"/>
        <v>0</v>
      </c>
      <c r="CV22">
        <f t="shared" si="30"/>
        <v>0</v>
      </c>
      <c r="CW22" s="1">
        <f t="shared" si="31"/>
        <v>0</v>
      </c>
      <c r="CX22">
        <f t="shared" si="15"/>
        <v>0</v>
      </c>
      <c r="CY22">
        <f t="shared" si="16"/>
        <v>0</v>
      </c>
      <c r="CZ22">
        <f t="shared" si="17"/>
        <v>0</v>
      </c>
      <c r="DA22">
        <f t="shared" si="32"/>
        <v>0</v>
      </c>
      <c r="DB22" s="1">
        <f t="shared" si="33"/>
        <v>0</v>
      </c>
      <c r="DC22" s="2" t="str">
        <f t="shared" si="34"/>
        <v>✅</v>
      </c>
      <c r="DD22" s="2" t="str">
        <f t="shared" si="35"/>
        <v>✅</v>
      </c>
      <c r="DE22" s="2" t="str">
        <f t="shared" si="36"/>
        <v>✅</v>
      </c>
      <c r="DF22" s="2" t="str">
        <f t="shared" si="37"/>
        <v>✅</v>
      </c>
    </row>
    <row r="23" spans="1:110" x14ac:dyDescent="0.15">
      <c r="A23">
        <v>27</v>
      </c>
      <c r="B23" t="s">
        <v>130</v>
      </c>
      <c r="C23">
        <v>3</v>
      </c>
      <c r="D23" t="s">
        <v>69</v>
      </c>
      <c r="E23">
        <v>387665851</v>
      </c>
      <c r="F23">
        <f>(K23-J23)*86400</f>
        <v>515.00000031664968</v>
      </c>
      <c r="G23">
        <f t="shared" si="18"/>
        <v>389.00000040885061</v>
      </c>
      <c r="H23">
        <f>G23/F23</f>
        <v>0.75533980615470386</v>
      </c>
      <c r="I23" s="2" t="str">
        <f t="shared" si="19"/>
        <v>🟢</v>
      </c>
      <c r="J23" t="s">
        <v>131</v>
      </c>
      <c r="K23" t="s">
        <v>130</v>
      </c>
      <c r="L23">
        <v>6</v>
      </c>
      <c r="M23">
        <v>5</v>
      </c>
      <c r="N23">
        <v>1</v>
      </c>
      <c r="O23">
        <v>6</v>
      </c>
      <c r="P23">
        <v>4</v>
      </c>
      <c r="Q23">
        <v>5</v>
      </c>
      <c r="R23">
        <v>7</v>
      </c>
      <c r="S23">
        <v>7</v>
      </c>
      <c r="T23">
        <v>7</v>
      </c>
      <c r="U23">
        <v>7</v>
      </c>
      <c r="V23">
        <v>7</v>
      </c>
      <c r="W23">
        <v>7</v>
      </c>
      <c r="X23">
        <v>7</v>
      </c>
      <c r="Y23">
        <v>7</v>
      </c>
      <c r="Z23">
        <v>7</v>
      </c>
      <c r="AA23">
        <v>7</v>
      </c>
      <c r="AB23">
        <v>7</v>
      </c>
      <c r="AC23">
        <v>7</v>
      </c>
      <c r="AD23">
        <v>6</v>
      </c>
      <c r="AE23">
        <v>6</v>
      </c>
      <c r="AF23">
        <v>5</v>
      </c>
      <c r="AG23">
        <v>7</v>
      </c>
      <c r="AH23">
        <v>6</v>
      </c>
      <c r="AI23">
        <v>6</v>
      </c>
      <c r="AJ23">
        <v>6</v>
      </c>
      <c r="AK23">
        <v>7</v>
      </c>
      <c r="AL23">
        <v>4</v>
      </c>
      <c r="AM23">
        <v>6</v>
      </c>
      <c r="AN23">
        <v>6</v>
      </c>
      <c r="AO23">
        <v>7</v>
      </c>
      <c r="AP23">
        <v>5</v>
      </c>
      <c r="AQ23">
        <v>5</v>
      </c>
      <c r="AR23">
        <v>6</v>
      </c>
      <c r="AS23">
        <v>6</v>
      </c>
      <c r="AT23">
        <v>7</v>
      </c>
      <c r="AU23">
        <v>4</v>
      </c>
      <c r="AV23">
        <v>4</v>
      </c>
      <c r="AW23">
        <v>3</v>
      </c>
      <c r="AX23">
        <v>1</v>
      </c>
      <c r="AY23">
        <v>4</v>
      </c>
      <c r="AZ23" t="s">
        <v>77</v>
      </c>
      <c r="BA23" t="s">
        <v>72</v>
      </c>
      <c r="BB23" t="s">
        <v>73</v>
      </c>
      <c r="BC23" t="s">
        <v>74</v>
      </c>
      <c r="BD23" t="s">
        <v>288</v>
      </c>
      <c r="BE23">
        <v>516.14</v>
      </c>
      <c r="BF23">
        <v>259.58999999999997</v>
      </c>
      <c r="BL23">
        <v>177</v>
      </c>
      <c r="BP23">
        <v>79.55</v>
      </c>
      <c r="BW23" s="3" t="str">
        <f t="shared" si="20"/>
        <v>JO</v>
      </c>
      <c r="BX23" s="3">
        <f t="shared" si="21"/>
        <v>3</v>
      </c>
      <c r="BY23">
        <f t="shared" si="0"/>
        <v>0</v>
      </c>
      <c r="BZ23">
        <f t="shared" si="1"/>
        <v>0</v>
      </c>
      <c r="CA23">
        <f t="shared" si="2"/>
        <v>0</v>
      </c>
      <c r="CB23">
        <f t="shared" si="22"/>
        <v>0</v>
      </c>
      <c r="CC23" s="1">
        <f t="shared" si="23"/>
        <v>0</v>
      </c>
      <c r="CD23">
        <f t="shared" si="3"/>
        <v>0</v>
      </c>
      <c r="CE23">
        <f t="shared" si="4"/>
        <v>0</v>
      </c>
      <c r="CF23">
        <f t="shared" si="5"/>
        <v>0</v>
      </c>
      <c r="CG23">
        <f t="shared" si="24"/>
        <v>0</v>
      </c>
      <c r="CH23" s="1">
        <f t="shared" si="25"/>
        <v>0</v>
      </c>
      <c r="CI23">
        <f t="shared" si="6"/>
        <v>7</v>
      </c>
      <c r="CJ23">
        <f t="shared" si="7"/>
        <v>3</v>
      </c>
      <c r="CK23">
        <f t="shared" si="8"/>
        <v>3</v>
      </c>
      <c r="CL23">
        <f t="shared" si="26"/>
        <v>2</v>
      </c>
      <c r="CM23" s="1">
        <f t="shared" si="27"/>
        <v>15</v>
      </c>
      <c r="CN23">
        <f t="shared" si="9"/>
        <v>0</v>
      </c>
      <c r="CO23">
        <f t="shared" si="10"/>
        <v>0</v>
      </c>
      <c r="CP23">
        <f t="shared" si="11"/>
        <v>0</v>
      </c>
      <c r="CQ23">
        <f t="shared" si="28"/>
        <v>0</v>
      </c>
      <c r="CR23" s="1">
        <f t="shared" si="29"/>
        <v>0</v>
      </c>
      <c r="CS23">
        <f t="shared" si="12"/>
        <v>0</v>
      </c>
      <c r="CT23">
        <f t="shared" si="13"/>
        <v>0</v>
      </c>
      <c r="CU23">
        <f t="shared" si="14"/>
        <v>0</v>
      </c>
      <c r="CV23">
        <f t="shared" si="30"/>
        <v>0</v>
      </c>
      <c r="CW23" s="1">
        <f t="shared" si="31"/>
        <v>0</v>
      </c>
      <c r="CX23">
        <f t="shared" si="15"/>
        <v>0</v>
      </c>
      <c r="CY23">
        <f t="shared" si="16"/>
        <v>0</v>
      </c>
      <c r="CZ23">
        <f t="shared" si="17"/>
        <v>0</v>
      </c>
      <c r="DA23">
        <f t="shared" si="32"/>
        <v>0</v>
      </c>
      <c r="DB23" s="1">
        <f t="shared" si="33"/>
        <v>0</v>
      </c>
      <c r="DC23" s="2" t="str">
        <f t="shared" si="34"/>
        <v>✅</v>
      </c>
      <c r="DD23" s="2" t="str">
        <f t="shared" si="35"/>
        <v>✅</v>
      </c>
      <c r="DE23" s="2" t="str">
        <f t="shared" si="36"/>
        <v>✅</v>
      </c>
      <c r="DF23" s="2" t="str">
        <f t="shared" si="37"/>
        <v>✅</v>
      </c>
    </row>
    <row r="24" spans="1:110" x14ac:dyDescent="0.15">
      <c r="A24">
        <v>28</v>
      </c>
      <c r="B24" t="s">
        <v>132</v>
      </c>
      <c r="C24">
        <v>3</v>
      </c>
      <c r="D24" t="s">
        <v>69</v>
      </c>
      <c r="E24">
        <v>737221131</v>
      </c>
      <c r="F24">
        <f>(K24-J24)*86400</f>
        <v>2872.9999995790422</v>
      </c>
      <c r="G24">
        <f t="shared" si="18"/>
        <v>389.00000040885061</v>
      </c>
      <c r="H24">
        <f>G24/F24</f>
        <v>0.13539853827561701</v>
      </c>
      <c r="I24" s="2" t="str">
        <f t="shared" si="19"/>
        <v>🟢</v>
      </c>
      <c r="J24" t="s">
        <v>133</v>
      </c>
      <c r="K24" t="s">
        <v>132</v>
      </c>
      <c r="L24">
        <v>7</v>
      </c>
      <c r="M24">
        <v>7</v>
      </c>
      <c r="N24">
        <v>7</v>
      </c>
      <c r="O24">
        <v>6</v>
      </c>
      <c r="P24">
        <v>4</v>
      </c>
      <c r="Q24">
        <v>7</v>
      </c>
      <c r="R24">
        <v>6</v>
      </c>
      <c r="S24">
        <v>6</v>
      </c>
      <c r="T24">
        <v>6</v>
      </c>
      <c r="U24">
        <v>6</v>
      </c>
      <c r="V24">
        <v>3</v>
      </c>
      <c r="W24">
        <v>7</v>
      </c>
      <c r="X24">
        <v>6</v>
      </c>
      <c r="Y24">
        <v>7</v>
      </c>
      <c r="Z24">
        <v>5</v>
      </c>
      <c r="AA24">
        <v>6</v>
      </c>
      <c r="AB24">
        <v>6</v>
      </c>
      <c r="AC24">
        <v>7</v>
      </c>
      <c r="AD24">
        <v>7</v>
      </c>
      <c r="AE24">
        <v>6</v>
      </c>
      <c r="AF24">
        <v>6</v>
      </c>
      <c r="AG24">
        <v>7</v>
      </c>
      <c r="AH24">
        <v>6</v>
      </c>
      <c r="AI24">
        <v>7</v>
      </c>
      <c r="AJ24">
        <v>6</v>
      </c>
      <c r="AK24">
        <v>6</v>
      </c>
      <c r="AL24">
        <v>5</v>
      </c>
      <c r="AM24">
        <v>6</v>
      </c>
      <c r="AN24">
        <v>4</v>
      </c>
      <c r="AO24">
        <v>6</v>
      </c>
      <c r="AP24">
        <v>6</v>
      </c>
      <c r="AQ24">
        <v>7</v>
      </c>
      <c r="AR24">
        <v>7</v>
      </c>
      <c r="AS24">
        <v>6</v>
      </c>
      <c r="AT24">
        <v>6</v>
      </c>
      <c r="AU24">
        <v>6</v>
      </c>
      <c r="AV24">
        <v>6</v>
      </c>
      <c r="AW24">
        <v>5</v>
      </c>
      <c r="AX24">
        <v>3</v>
      </c>
      <c r="AY24">
        <v>6</v>
      </c>
      <c r="AZ24" t="s">
        <v>71</v>
      </c>
      <c r="BA24" t="s">
        <v>78</v>
      </c>
      <c r="BB24" t="s">
        <v>95</v>
      </c>
      <c r="BC24" t="s">
        <v>80</v>
      </c>
      <c r="BD24" t="s">
        <v>291</v>
      </c>
      <c r="BE24">
        <v>2874.88</v>
      </c>
      <c r="BF24">
        <v>2289.88</v>
      </c>
      <c r="BL24">
        <v>197.16</v>
      </c>
      <c r="BP24">
        <v>387.84</v>
      </c>
      <c r="BW24" s="3" t="str">
        <f t="shared" si="20"/>
        <v>LOU</v>
      </c>
      <c r="BX24" s="3">
        <f t="shared" si="21"/>
        <v>6</v>
      </c>
      <c r="BY24">
        <f t="shared" si="0"/>
        <v>0</v>
      </c>
      <c r="BZ24">
        <f t="shared" si="1"/>
        <v>3</v>
      </c>
      <c r="CA24">
        <f t="shared" si="2"/>
        <v>0</v>
      </c>
      <c r="CB24">
        <f t="shared" si="22"/>
        <v>2</v>
      </c>
      <c r="CC24" s="1">
        <f t="shared" si="23"/>
        <v>5</v>
      </c>
      <c r="CD24">
        <f t="shared" si="3"/>
        <v>0</v>
      </c>
      <c r="CE24">
        <f t="shared" si="4"/>
        <v>0</v>
      </c>
      <c r="CF24">
        <f t="shared" si="5"/>
        <v>0</v>
      </c>
      <c r="CG24">
        <f t="shared" si="24"/>
        <v>0</v>
      </c>
      <c r="CH24" s="1">
        <f t="shared" si="25"/>
        <v>0</v>
      </c>
      <c r="CI24">
        <f t="shared" si="6"/>
        <v>0</v>
      </c>
      <c r="CJ24">
        <f t="shared" si="7"/>
        <v>0</v>
      </c>
      <c r="CK24">
        <f t="shared" si="8"/>
        <v>0</v>
      </c>
      <c r="CL24">
        <f t="shared" si="26"/>
        <v>0</v>
      </c>
      <c r="CM24" s="1">
        <f t="shared" si="27"/>
        <v>0</v>
      </c>
      <c r="CN24">
        <f t="shared" si="9"/>
        <v>0</v>
      </c>
      <c r="CO24">
        <f t="shared" si="10"/>
        <v>0</v>
      </c>
      <c r="CP24">
        <f t="shared" si="11"/>
        <v>3</v>
      </c>
      <c r="CQ24">
        <f t="shared" si="28"/>
        <v>0</v>
      </c>
      <c r="CR24" s="1">
        <f t="shared" si="29"/>
        <v>3</v>
      </c>
      <c r="CS24">
        <f t="shared" si="12"/>
        <v>0</v>
      </c>
      <c r="CT24">
        <f t="shared" si="13"/>
        <v>0</v>
      </c>
      <c r="CU24">
        <f t="shared" si="14"/>
        <v>0</v>
      </c>
      <c r="CV24">
        <f t="shared" si="30"/>
        <v>0</v>
      </c>
      <c r="CW24" s="1">
        <f t="shared" si="31"/>
        <v>0</v>
      </c>
      <c r="CX24">
        <f t="shared" si="15"/>
        <v>7</v>
      </c>
      <c r="CY24">
        <f t="shared" si="16"/>
        <v>0</v>
      </c>
      <c r="CZ24">
        <f t="shared" si="17"/>
        <v>0</v>
      </c>
      <c r="DA24">
        <f t="shared" si="32"/>
        <v>0</v>
      </c>
      <c r="DB24" s="1">
        <f t="shared" si="33"/>
        <v>7</v>
      </c>
      <c r="DC24" s="2" t="str">
        <f t="shared" si="34"/>
        <v>✅</v>
      </c>
      <c r="DD24" s="2" t="str">
        <f t="shared" si="35"/>
        <v>✅</v>
      </c>
      <c r="DE24" s="2" t="str">
        <f t="shared" si="36"/>
        <v>✅</v>
      </c>
      <c r="DF24" s="2" t="str">
        <f t="shared" si="37"/>
        <v>✅</v>
      </c>
    </row>
    <row r="25" spans="1:110" x14ac:dyDescent="0.15">
      <c r="A25">
        <v>29</v>
      </c>
      <c r="B25" t="s">
        <v>134</v>
      </c>
      <c r="C25">
        <v>3</v>
      </c>
      <c r="D25" t="s">
        <v>69</v>
      </c>
      <c r="E25">
        <v>1372702262</v>
      </c>
      <c r="F25">
        <f>(K25-J25)*86400</f>
        <v>522.99999967217445</v>
      </c>
      <c r="G25">
        <f t="shared" si="18"/>
        <v>389.00000040885061</v>
      </c>
      <c r="H25">
        <f>G25/F25</f>
        <v>0.74378585210837977</v>
      </c>
      <c r="I25" s="2" t="str">
        <f t="shared" si="19"/>
        <v>🟢</v>
      </c>
      <c r="J25" t="s">
        <v>135</v>
      </c>
      <c r="K25" t="s">
        <v>134</v>
      </c>
      <c r="L25">
        <v>6</v>
      </c>
      <c r="M25">
        <v>4</v>
      </c>
      <c r="N25">
        <v>5</v>
      </c>
      <c r="O25">
        <v>5</v>
      </c>
      <c r="P25">
        <v>4</v>
      </c>
      <c r="Q25">
        <v>4</v>
      </c>
      <c r="R25">
        <v>7</v>
      </c>
      <c r="S25">
        <v>7</v>
      </c>
      <c r="T25">
        <v>4</v>
      </c>
      <c r="U25">
        <v>5</v>
      </c>
      <c r="V25">
        <v>4</v>
      </c>
      <c r="W25">
        <v>6</v>
      </c>
      <c r="X25">
        <v>4</v>
      </c>
      <c r="Y25">
        <v>4</v>
      </c>
      <c r="Z25">
        <v>5</v>
      </c>
      <c r="AA25">
        <v>4</v>
      </c>
      <c r="AB25">
        <v>6</v>
      </c>
      <c r="AC25">
        <v>4</v>
      </c>
      <c r="AD25">
        <v>6</v>
      </c>
      <c r="AE25">
        <v>6</v>
      </c>
      <c r="AF25">
        <v>6</v>
      </c>
      <c r="AG25">
        <v>6</v>
      </c>
      <c r="AH25">
        <v>5</v>
      </c>
      <c r="AI25">
        <v>4</v>
      </c>
      <c r="AJ25">
        <v>5</v>
      </c>
      <c r="AK25">
        <v>4</v>
      </c>
      <c r="AL25">
        <v>3</v>
      </c>
      <c r="AM25">
        <v>3</v>
      </c>
      <c r="AN25">
        <v>3</v>
      </c>
      <c r="AO25">
        <v>4</v>
      </c>
      <c r="AP25">
        <v>6</v>
      </c>
      <c r="AQ25">
        <v>5</v>
      </c>
      <c r="AR25">
        <v>6</v>
      </c>
      <c r="AS25">
        <v>6</v>
      </c>
      <c r="AT25">
        <v>5</v>
      </c>
      <c r="AU25">
        <v>6</v>
      </c>
      <c r="AV25">
        <v>5</v>
      </c>
      <c r="AW25">
        <v>4</v>
      </c>
      <c r="AX25">
        <v>4</v>
      </c>
      <c r="AY25">
        <v>6</v>
      </c>
      <c r="AZ25" t="s">
        <v>77</v>
      </c>
      <c r="BA25" t="s">
        <v>88</v>
      </c>
      <c r="BB25" t="s">
        <v>79</v>
      </c>
      <c r="BC25" t="s">
        <v>80</v>
      </c>
      <c r="BD25" t="s">
        <v>291</v>
      </c>
      <c r="BE25">
        <v>524.89</v>
      </c>
      <c r="BF25">
        <v>296.73</v>
      </c>
      <c r="BL25">
        <v>101.67</v>
      </c>
      <c r="BP25">
        <v>126.49</v>
      </c>
      <c r="BW25" s="3" t="str">
        <f t="shared" si="20"/>
        <v>KRIS</v>
      </c>
      <c r="BX25" s="3">
        <f t="shared" si="21"/>
        <v>4</v>
      </c>
      <c r="BY25">
        <f t="shared" si="0"/>
        <v>0</v>
      </c>
      <c r="BZ25">
        <f t="shared" si="1"/>
        <v>0</v>
      </c>
      <c r="CA25">
        <f t="shared" si="2"/>
        <v>0</v>
      </c>
      <c r="CB25">
        <f t="shared" si="22"/>
        <v>2</v>
      </c>
      <c r="CC25" s="1">
        <f t="shared" si="23"/>
        <v>2</v>
      </c>
      <c r="CD25">
        <f t="shared" si="3"/>
        <v>0</v>
      </c>
      <c r="CE25">
        <f t="shared" si="4"/>
        <v>0</v>
      </c>
      <c r="CF25">
        <f t="shared" si="5"/>
        <v>0</v>
      </c>
      <c r="CG25">
        <f t="shared" si="24"/>
        <v>0</v>
      </c>
      <c r="CH25" s="1">
        <f t="shared" si="25"/>
        <v>0</v>
      </c>
      <c r="CI25">
        <f t="shared" si="6"/>
        <v>0</v>
      </c>
      <c r="CJ25">
        <f t="shared" si="7"/>
        <v>0</v>
      </c>
      <c r="CK25">
        <f t="shared" si="8"/>
        <v>0</v>
      </c>
      <c r="CL25">
        <f t="shared" si="26"/>
        <v>0</v>
      </c>
      <c r="CM25" s="1">
        <f t="shared" si="27"/>
        <v>0</v>
      </c>
      <c r="CN25">
        <f t="shared" si="9"/>
        <v>7</v>
      </c>
      <c r="CO25">
        <f t="shared" si="10"/>
        <v>3</v>
      </c>
      <c r="CP25">
        <f t="shared" si="11"/>
        <v>3</v>
      </c>
      <c r="CQ25">
        <f t="shared" si="28"/>
        <v>0</v>
      </c>
      <c r="CR25" s="1">
        <f t="shared" si="29"/>
        <v>13</v>
      </c>
      <c r="CS25">
        <f t="shared" si="12"/>
        <v>0</v>
      </c>
      <c r="CT25">
        <f t="shared" si="13"/>
        <v>0</v>
      </c>
      <c r="CU25">
        <f t="shared" si="14"/>
        <v>0</v>
      </c>
      <c r="CV25">
        <f t="shared" si="30"/>
        <v>0</v>
      </c>
      <c r="CW25" s="1">
        <f t="shared" si="31"/>
        <v>0</v>
      </c>
      <c r="CX25">
        <f t="shared" si="15"/>
        <v>0</v>
      </c>
      <c r="CY25">
        <f t="shared" si="16"/>
        <v>0</v>
      </c>
      <c r="CZ25">
        <f t="shared" si="17"/>
        <v>0</v>
      </c>
      <c r="DA25">
        <f t="shared" si="32"/>
        <v>0</v>
      </c>
      <c r="DB25" s="1">
        <f t="shared" si="33"/>
        <v>0</v>
      </c>
      <c r="DC25" s="2" t="str">
        <f t="shared" si="34"/>
        <v>✅</v>
      </c>
      <c r="DD25" s="2" t="str">
        <f t="shared" si="35"/>
        <v>✅</v>
      </c>
      <c r="DE25" s="2" t="str">
        <f t="shared" si="36"/>
        <v>✅</v>
      </c>
      <c r="DF25" s="2" t="str">
        <f t="shared" si="37"/>
        <v>✅</v>
      </c>
    </row>
    <row r="26" spans="1:110" x14ac:dyDescent="0.15">
      <c r="A26">
        <v>30</v>
      </c>
      <c r="B26" t="s">
        <v>136</v>
      </c>
      <c r="C26">
        <v>3</v>
      </c>
      <c r="D26" t="s">
        <v>69</v>
      </c>
      <c r="E26">
        <v>1138103143</v>
      </c>
      <c r="F26">
        <f>(K26-J26)*86400</f>
        <v>389.00000040885061</v>
      </c>
      <c r="G26">
        <f t="shared" si="18"/>
        <v>389.00000040885061</v>
      </c>
      <c r="H26">
        <f>G26/F26</f>
        <v>1</v>
      </c>
      <c r="I26" s="2" t="str">
        <f t="shared" si="19"/>
        <v>🟢</v>
      </c>
      <c r="J26" t="s">
        <v>137</v>
      </c>
      <c r="K26" t="s">
        <v>136</v>
      </c>
      <c r="L26">
        <v>7</v>
      </c>
      <c r="M26">
        <v>7</v>
      </c>
      <c r="N26">
        <v>7</v>
      </c>
      <c r="O26">
        <v>7</v>
      </c>
      <c r="P26">
        <v>7</v>
      </c>
      <c r="Q26">
        <v>7</v>
      </c>
      <c r="R26">
        <v>7</v>
      </c>
      <c r="S26">
        <v>7</v>
      </c>
      <c r="T26">
        <v>7</v>
      </c>
      <c r="U26">
        <v>7</v>
      </c>
      <c r="V26">
        <v>7</v>
      </c>
      <c r="W26">
        <v>7</v>
      </c>
      <c r="X26">
        <v>5</v>
      </c>
      <c r="Y26">
        <v>5</v>
      </c>
      <c r="Z26">
        <v>4</v>
      </c>
      <c r="AA26">
        <v>4</v>
      </c>
      <c r="AB26">
        <v>5</v>
      </c>
      <c r="AC26">
        <v>6</v>
      </c>
      <c r="AD26">
        <v>7</v>
      </c>
      <c r="AE26">
        <v>7</v>
      </c>
      <c r="AF26">
        <v>7</v>
      </c>
      <c r="AG26">
        <v>7</v>
      </c>
      <c r="AH26">
        <v>7</v>
      </c>
      <c r="AI26">
        <v>7</v>
      </c>
      <c r="AJ26">
        <v>5</v>
      </c>
      <c r="AK26">
        <v>5</v>
      </c>
      <c r="AL26">
        <v>4</v>
      </c>
      <c r="AM26">
        <v>5</v>
      </c>
      <c r="AN26">
        <v>5</v>
      </c>
      <c r="AO26">
        <v>5</v>
      </c>
      <c r="AP26">
        <v>6</v>
      </c>
      <c r="AQ26">
        <v>6</v>
      </c>
      <c r="AR26">
        <v>6</v>
      </c>
      <c r="AS26">
        <v>6</v>
      </c>
      <c r="AT26">
        <v>6</v>
      </c>
      <c r="AU26">
        <v>4</v>
      </c>
      <c r="AV26">
        <v>5</v>
      </c>
      <c r="AW26">
        <v>4</v>
      </c>
      <c r="AX26">
        <v>4</v>
      </c>
      <c r="AY26">
        <v>6</v>
      </c>
      <c r="AZ26" t="s">
        <v>77</v>
      </c>
      <c r="BA26" t="s">
        <v>72</v>
      </c>
      <c r="BB26" t="s">
        <v>73</v>
      </c>
      <c r="BC26" t="s">
        <v>74</v>
      </c>
      <c r="BD26" t="s">
        <v>288</v>
      </c>
      <c r="BE26">
        <v>390.48</v>
      </c>
      <c r="BF26">
        <v>228.98</v>
      </c>
      <c r="BL26">
        <v>82.54</v>
      </c>
      <c r="BP26">
        <v>78.959999999999994</v>
      </c>
      <c r="BW26" s="3" t="str">
        <f t="shared" si="20"/>
        <v>JO</v>
      </c>
      <c r="BX26" s="3">
        <f t="shared" si="21"/>
        <v>3</v>
      </c>
      <c r="BY26">
        <f t="shared" si="0"/>
        <v>0</v>
      </c>
      <c r="BZ26">
        <f t="shared" si="1"/>
        <v>0</v>
      </c>
      <c r="CA26">
        <f t="shared" si="2"/>
        <v>0</v>
      </c>
      <c r="CB26">
        <f t="shared" si="22"/>
        <v>0</v>
      </c>
      <c r="CC26" s="1">
        <f t="shared" si="23"/>
        <v>0</v>
      </c>
      <c r="CD26">
        <f t="shared" si="3"/>
        <v>0</v>
      </c>
      <c r="CE26">
        <f t="shared" si="4"/>
        <v>0</v>
      </c>
      <c r="CF26">
        <f t="shared" si="5"/>
        <v>0</v>
      </c>
      <c r="CG26">
        <f t="shared" si="24"/>
        <v>0</v>
      </c>
      <c r="CH26" s="1">
        <f t="shared" si="25"/>
        <v>0</v>
      </c>
      <c r="CI26">
        <f t="shared" si="6"/>
        <v>7</v>
      </c>
      <c r="CJ26">
        <f t="shared" si="7"/>
        <v>3</v>
      </c>
      <c r="CK26">
        <f t="shared" si="8"/>
        <v>3</v>
      </c>
      <c r="CL26">
        <f t="shared" si="26"/>
        <v>2</v>
      </c>
      <c r="CM26" s="1">
        <f t="shared" si="27"/>
        <v>15</v>
      </c>
      <c r="CN26">
        <f t="shared" si="9"/>
        <v>0</v>
      </c>
      <c r="CO26">
        <f t="shared" si="10"/>
        <v>0</v>
      </c>
      <c r="CP26">
        <f t="shared" si="11"/>
        <v>0</v>
      </c>
      <c r="CQ26">
        <f t="shared" si="28"/>
        <v>0</v>
      </c>
      <c r="CR26" s="1">
        <f t="shared" si="29"/>
        <v>0</v>
      </c>
      <c r="CS26">
        <f t="shared" si="12"/>
        <v>0</v>
      </c>
      <c r="CT26">
        <f t="shared" si="13"/>
        <v>0</v>
      </c>
      <c r="CU26">
        <f t="shared" si="14"/>
        <v>0</v>
      </c>
      <c r="CV26">
        <f t="shared" si="30"/>
        <v>0</v>
      </c>
      <c r="CW26" s="1">
        <f t="shared" si="31"/>
        <v>0</v>
      </c>
      <c r="CX26">
        <f t="shared" si="15"/>
        <v>0</v>
      </c>
      <c r="CY26">
        <f t="shared" si="16"/>
        <v>0</v>
      </c>
      <c r="CZ26">
        <f t="shared" si="17"/>
        <v>0</v>
      </c>
      <c r="DA26">
        <f t="shared" si="32"/>
        <v>0</v>
      </c>
      <c r="DB26" s="1">
        <f t="shared" si="33"/>
        <v>0</v>
      </c>
      <c r="DC26" s="2" t="str">
        <f t="shared" si="34"/>
        <v>✅</v>
      </c>
      <c r="DD26" s="2" t="str">
        <f t="shared" si="35"/>
        <v>✅</v>
      </c>
      <c r="DE26" s="2" t="str">
        <f t="shared" si="36"/>
        <v>✅</v>
      </c>
      <c r="DF26" s="2" t="str">
        <f t="shared" si="37"/>
        <v>✅</v>
      </c>
    </row>
    <row r="27" spans="1:110" x14ac:dyDescent="0.15">
      <c r="A27">
        <v>31</v>
      </c>
      <c r="B27" t="s">
        <v>138</v>
      </c>
      <c r="C27">
        <v>3</v>
      </c>
      <c r="D27" t="s">
        <v>69</v>
      </c>
      <c r="E27">
        <v>157993845</v>
      </c>
      <c r="F27">
        <f>(K27-J27)*86400</f>
        <v>628.9999999338761</v>
      </c>
      <c r="G27">
        <f t="shared" si="18"/>
        <v>389.00000040885061</v>
      </c>
      <c r="H27">
        <f>G27/F27</f>
        <v>0.61844197209816276</v>
      </c>
      <c r="I27" s="2" t="str">
        <f t="shared" si="19"/>
        <v>🟢</v>
      </c>
      <c r="J27" t="s">
        <v>139</v>
      </c>
      <c r="K27" t="s">
        <v>138</v>
      </c>
      <c r="L27">
        <v>5</v>
      </c>
      <c r="M27">
        <v>5</v>
      </c>
      <c r="N27">
        <v>7</v>
      </c>
      <c r="O27">
        <v>5</v>
      </c>
      <c r="P27">
        <v>7</v>
      </c>
      <c r="Q27">
        <v>5</v>
      </c>
      <c r="R27">
        <v>7</v>
      </c>
      <c r="S27">
        <v>7</v>
      </c>
      <c r="T27">
        <v>3</v>
      </c>
      <c r="U27">
        <v>7</v>
      </c>
      <c r="V27">
        <v>4</v>
      </c>
      <c r="W27">
        <v>7</v>
      </c>
      <c r="Y27">
        <v>5</v>
      </c>
      <c r="Z27">
        <v>5</v>
      </c>
      <c r="AA27">
        <v>4</v>
      </c>
      <c r="AB27">
        <v>4</v>
      </c>
      <c r="AC27">
        <v>4</v>
      </c>
      <c r="AD27">
        <v>6</v>
      </c>
      <c r="AE27">
        <v>7</v>
      </c>
      <c r="AF27">
        <v>7</v>
      </c>
      <c r="AG27">
        <v>7</v>
      </c>
      <c r="AH27">
        <v>7</v>
      </c>
      <c r="AI27">
        <v>7</v>
      </c>
      <c r="AJ27">
        <v>7</v>
      </c>
      <c r="AK27">
        <v>7</v>
      </c>
      <c r="AL27">
        <v>4</v>
      </c>
      <c r="AM27">
        <v>7</v>
      </c>
      <c r="AN27">
        <v>4</v>
      </c>
      <c r="AO27">
        <v>7</v>
      </c>
      <c r="AP27">
        <v>6</v>
      </c>
      <c r="AR27">
        <v>5</v>
      </c>
      <c r="AS27">
        <v>5</v>
      </c>
      <c r="AT27">
        <v>6</v>
      </c>
      <c r="AU27">
        <v>5</v>
      </c>
      <c r="AV27">
        <v>5</v>
      </c>
      <c r="AW27">
        <v>5</v>
      </c>
      <c r="AX27">
        <v>5</v>
      </c>
      <c r="AY27">
        <v>5</v>
      </c>
      <c r="AZ27" t="s">
        <v>77</v>
      </c>
      <c r="BA27" t="s">
        <v>88</v>
      </c>
      <c r="BB27" t="s">
        <v>79</v>
      </c>
      <c r="BC27" t="s">
        <v>80</v>
      </c>
      <c r="BD27" t="s">
        <v>288</v>
      </c>
      <c r="BE27">
        <v>631.33000000000004</v>
      </c>
      <c r="BF27">
        <v>378.87</v>
      </c>
      <c r="BL27">
        <v>115.78</v>
      </c>
      <c r="BP27">
        <v>136.68</v>
      </c>
      <c r="BW27" s="3" t="str">
        <f t="shared" si="20"/>
        <v>KRIS</v>
      </c>
      <c r="BX27" s="3">
        <f t="shared" si="21"/>
        <v>4</v>
      </c>
      <c r="BY27">
        <f t="shared" si="0"/>
        <v>0</v>
      </c>
      <c r="BZ27">
        <f t="shared" si="1"/>
        <v>0</v>
      </c>
      <c r="CA27">
        <f t="shared" si="2"/>
        <v>0</v>
      </c>
      <c r="CB27">
        <f t="shared" si="22"/>
        <v>0</v>
      </c>
      <c r="CC27" s="1">
        <f t="shared" si="23"/>
        <v>0</v>
      </c>
      <c r="CD27">
        <f t="shared" si="3"/>
        <v>0</v>
      </c>
      <c r="CE27">
        <f t="shared" si="4"/>
        <v>0</v>
      </c>
      <c r="CF27">
        <f t="shared" si="5"/>
        <v>0</v>
      </c>
      <c r="CG27">
        <f t="shared" si="24"/>
        <v>0</v>
      </c>
      <c r="CH27" s="1">
        <f t="shared" si="25"/>
        <v>0</v>
      </c>
      <c r="CI27">
        <f t="shared" si="6"/>
        <v>0</v>
      </c>
      <c r="CJ27">
        <f t="shared" si="7"/>
        <v>0</v>
      </c>
      <c r="CK27">
        <f t="shared" si="8"/>
        <v>0</v>
      </c>
      <c r="CL27">
        <f t="shared" si="26"/>
        <v>2</v>
      </c>
      <c r="CM27" s="1">
        <f t="shared" si="27"/>
        <v>2</v>
      </c>
      <c r="CN27">
        <f t="shared" si="9"/>
        <v>7</v>
      </c>
      <c r="CO27">
        <f t="shared" si="10"/>
        <v>3</v>
      </c>
      <c r="CP27">
        <f t="shared" si="11"/>
        <v>3</v>
      </c>
      <c r="CQ27">
        <f t="shared" si="28"/>
        <v>0</v>
      </c>
      <c r="CR27" s="1">
        <f t="shared" si="29"/>
        <v>13</v>
      </c>
      <c r="CS27">
        <f t="shared" si="12"/>
        <v>0</v>
      </c>
      <c r="CT27">
        <f t="shared" si="13"/>
        <v>0</v>
      </c>
      <c r="CU27">
        <f t="shared" si="14"/>
        <v>0</v>
      </c>
      <c r="CV27">
        <f t="shared" si="30"/>
        <v>0</v>
      </c>
      <c r="CW27" s="1">
        <f t="shared" si="31"/>
        <v>0</v>
      </c>
      <c r="CX27">
        <f t="shared" si="15"/>
        <v>0</v>
      </c>
      <c r="CY27">
        <f t="shared" si="16"/>
        <v>0</v>
      </c>
      <c r="CZ27">
        <f t="shared" si="17"/>
        <v>0</v>
      </c>
      <c r="DA27">
        <f t="shared" si="32"/>
        <v>0</v>
      </c>
      <c r="DB27" s="1">
        <f t="shared" si="33"/>
        <v>0</v>
      </c>
      <c r="DC27" s="2" t="str">
        <f t="shared" si="34"/>
        <v>✅</v>
      </c>
      <c r="DD27" s="2" t="str">
        <f t="shared" si="35"/>
        <v>✅</v>
      </c>
      <c r="DE27" s="2" t="str">
        <f t="shared" si="36"/>
        <v>✅</v>
      </c>
      <c r="DF27" s="2" t="str">
        <f t="shared" si="37"/>
        <v>✅</v>
      </c>
    </row>
    <row r="28" spans="1:110" x14ac:dyDescent="0.15">
      <c r="A28">
        <v>32</v>
      </c>
      <c r="B28" t="s">
        <v>140</v>
      </c>
      <c r="C28">
        <v>3</v>
      </c>
      <c r="D28" t="s">
        <v>69</v>
      </c>
      <c r="E28">
        <v>1668431284</v>
      </c>
      <c r="F28">
        <f>(K28-J28)*86400</f>
        <v>531.99999989010394</v>
      </c>
      <c r="G28">
        <f t="shared" si="18"/>
        <v>389.00000040885061</v>
      </c>
      <c r="H28">
        <f>G28/F28</f>
        <v>0.73120300843835895</v>
      </c>
      <c r="I28" s="2" t="str">
        <f t="shared" si="19"/>
        <v>🟢</v>
      </c>
      <c r="J28" t="s">
        <v>141</v>
      </c>
      <c r="K28" t="s">
        <v>140</v>
      </c>
      <c r="L28">
        <v>7</v>
      </c>
      <c r="M28">
        <v>7</v>
      </c>
      <c r="N28">
        <v>7</v>
      </c>
      <c r="Q28">
        <v>7</v>
      </c>
      <c r="R28">
        <v>7</v>
      </c>
      <c r="S28">
        <v>7</v>
      </c>
      <c r="T28">
        <v>7</v>
      </c>
      <c r="W28">
        <v>7</v>
      </c>
      <c r="X28">
        <v>5</v>
      </c>
      <c r="Y28">
        <v>5</v>
      </c>
      <c r="Z28">
        <v>4</v>
      </c>
      <c r="AA28">
        <v>4</v>
      </c>
      <c r="AC28">
        <v>4</v>
      </c>
      <c r="AD28">
        <v>7</v>
      </c>
      <c r="AE28">
        <v>7</v>
      </c>
      <c r="AF28">
        <v>7</v>
      </c>
      <c r="AG28">
        <v>7</v>
      </c>
      <c r="AI28">
        <v>7</v>
      </c>
      <c r="AJ28">
        <v>7</v>
      </c>
      <c r="AK28">
        <v>7</v>
      </c>
      <c r="AO28">
        <v>7</v>
      </c>
      <c r="AP28">
        <v>7</v>
      </c>
      <c r="AQ28">
        <v>7</v>
      </c>
      <c r="AR28">
        <v>7</v>
      </c>
      <c r="AS28">
        <v>7</v>
      </c>
      <c r="AT28">
        <v>7</v>
      </c>
      <c r="AU28">
        <v>7</v>
      </c>
      <c r="AV28">
        <v>7</v>
      </c>
      <c r="AW28">
        <v>7</v>
      </c>
      <c r="AX28">
        <v>5</v>
      </c>
      <c r="AY28">
        <v>7</v>
      </c>
      <c r="AZ28" t="s">
        <v>87</v>
      </c>
      <c r="BA28" t="s">
        <v>78</v>
      </c>
      <c r="BB28" t="s">
        <v>73</v>
      </c>
      <c r="BC28" t="s">
        <v>84</v>
      </c>
      <c r="BD28" t="s">
        <v>290</v>
      </c>
      <c r="BE28">
        <v>533.66</v>
      </c>
      <c r="BF28">
        <v>330.64</v>
      </c>
      <c r="BL28">
        <v>73.56</v>
      </c>
      <c r="BP28">
        <v>129.46</v>
      </c>
      <c r="BW28" s="3" t="str">
        <f t="shared" si="20"/>
        <v>LOU</v>
      </c>
      <c r="BX28" s="3">
        <f t="shared" si="21"/>
        <v>6</v>
      </c>
      <c r="BY28">
        <f t="shared" si="0"/>
        <v>0</v>
      </c>
      <c r="BZ28">
        <f t="shared" si="1"/>
        <v>0</v>
      </c>
      <c r="CA28">
        <f t="shared" si="2"/>
        <v>0</v>
      </c>
      <c r="CB28">
        <f t="shared" si="22"/>
        <v>0</v>
      </c>
      <c r="CC28" s="1">
        <f t="shared" si="23"/>
        <v>0</v>
      </c>
      <c r="CD28">
        <f t="shared" si="3"/>
        <v>0</v>
      </c>
      <c r="CE28">
        <f t="shared" si="4"/>
        <v>0</v>
      </c>
      <c r="CF28">
        <f t="shared" si="5"/>
        <v>0</v>
      </c>
      <c r="CG28">
        <f t="shared" si="24"/>
        <v>0</v>
      </c>
      <c r="CH28" s="1">
        <f t="shared" si="25"/>
        <v>0</v>
      </c>
      <c r="CI28">
        <f t="shared" si="6"/>
        <v>0</v>
      </c>
      <c r="CJ28">
        <f t="shared" si="7"/>
        <v>3</v>
      </c>
      <c r="CK28">
        <f t="shared" si="8"/>
        <v>0</v>
      </c>
      <c r="CL28">
        <f t="shared" si="26"/>
        <v>0</v>
      </c>
      <c r="CM28" s="1">
        <f t="shared" si="27"/>
        <v>3</v>
      </c>
      <c r="CN28">
        <f t="shared" si="9"/>
        <v>0</v>
      </c>
      <c r="CO28">
        <f t="shared" si="10"/>
        <v>0</v>
      </c>
      <c r="CP28">
        <f t="shared" si="11"/>
        <v>0</v>
      </c>
      <c r="CQ28">
        <f t="shared" si="28"/>
        <v>0</v>
      </c>
      <c r="CR28" s="1">
        <f t="shared" si="29"/>
        <v>0</v>
      </c>
      <c r="CS28">
        <f t="shared" si="12"/>
        <v>0</v>
      </c>
      <c r="CT28">
        <f t="shared" si="13"/>
        <v>0</v>
      </c>
      <c r="CU28">
        <f t="shared" si="14"/>
        <v>0</v>
      </c>
      <c r="CV28">
        <f t="shared" si="30"/>
        <v>0</v>
      </c>
      <c r="CW28" s="1">
        <f t="shared" si="31"/>
        <v>0</v>
      </c>
      <c r="CX28">
        <f t="shared" si="15"/>
        <v>7</v>
      </c>
      <c r="CY28">
        <f t="shared" si="16"/>
        <v>0</v>
      </c>
      <c r="CZ28">
        <f t="shared" si="17"/>
        <v>3</v>
      </c>
      <c r="DA28">
        <f t="shared" si="32"/>
        <v>2</v>
      </c>
      <c r="DB28" s="1">
        <f t="shared" si="33"/>
        <v>12</v>
      </c>
      <c r="DC28" s="2" t="str">
        <f t="shared" si="34"/>
        <v>✅</v>
      </c>
      <c r="DD28" s="2" t="str">
        <f t="shared" si="35"/>
        <v>✅</v>
      </c>
      <c r="DE28" s="2" t="str">
        <f t="shared" si="36"/>
        <v>✅</v>
      </c>
      <c r="DF28" s="2" t="str">
        <f t="shared" si="37"/>
        <v>✅</v>
      </c>
    </row>
    <row r="29" spans="1:110" x14ac:dyDescent="0.15">
      <c r="A29">
        <v>33</v>
      </c>
      <c r="B29" t="s">
        <v>142</v>
      </c>
      <c r="C29">
        <v>3</v>
      </c>
      <c r="D29" t="s">
        <v>69</v>
      </c>
      <c r="E29">
        <v>662400401</v>
      </c>
      <c r="F29">
        <f>(K29-J29)*86400</f>
        <v>339.99999964144081</v>
      </c>
      <c r="G29">
        <f t="shared" si="18"/>
        <v>389.00000040885061</v>
      </c>
      <c r="H29">
        <f>G29/F29</f>
        <v>1.1441176494678955</v>
      </c>
      <c r="I29" s="2" t="str">
        <f t="shared" si="19"/>
        <v>🟢</v>
      </c>
      <c r="J29" t="s">
        <v>143</v>
      </c>
      <c r="K29" t="s">
        <v>142</v>
      </c>
      <c r="L29">
        <v>6</v>
      </c>
      <c r="M29">
        <v>7</v>
      </c>
      <c r="N29">
        <v>7</v>
      </c>
      <c r="O29">
        <v>6</v>
      </c>
      <c r="P29">
        <v>5</v>
      </c>
      <c r="Q29">
        <v>7</v>
      </c>
      <c r="R29">
        <v>6</v>
      </c>
      <c r="S29">
        <v>6</v>
      </c>
      <c r="T29">
        <v>5</v>
      </c>
      <c r="U29">
        <v>6</v>
      </c>
      <c r="V29">
        <v>4</v>
      </c>
      <c r="W29">
        <v>6</v>
      </c>
      <c r="X29">
        <v>6</v>
      </c>
      <c r="Y29">
        <v>7</v>
      </c>
      <c r="Z29">
        <v>6</v>
      </c>
      <c r="AA29">
        <v>6</v>
      </c>
      <c r="AB29">
        <v>5</v>
      </c>
      <c r="AC29">
        <v>6</v>
      </c>
      <c r="AD29">
        <v>6</v>
      </c>
      <c r="AE29">
        <v>6</v>
      </c>
      <c r="AF29">
        <v>7</v>
      </c>
      <c r="AG29">
        <v>6</v>
      </c>
      <c r="AH29">
        <v>4</v>
      </c>
      <c r="AI29">
        <v>6</v>
      </c>
      <c r="AJ29">
        <v>5</v>
      </c>
      <c r="AK29">
        <v>6</v>
      </c>
      <c r="AL29">
        <v>5</v>
      </c>
      <c r="AM29">
        <v>5</v>
      </c>
      <c r="AN29">
        <v>4</v>
      </c>
      <c r="AO29">
        <v>6</v>
      </c>
      <c r="AP29">
        <v>6</v>
      </c>
      <c r="AQ29">
        <v>6</v>
      </c>
      <c r="AR29">
        <v>6</v>
      </c>
      <c r="AS29">
        <v>6</v>
      </c>
      <c r="AT29">
        <v>7</v>
      </c>
      <c r="AU29">
        <v>5</v>
      </c>
      <c r="AV29">
        <v>6</v>
      </c>
      <c r="AW29">
        <v>5</v>
      </c>
      <c r="AX29">
        <v>4</v>
      </c>
      <c r="AY29">
        <v>4</v>
      </c>
      <c r="AZ29" t="s">
        <v>77</v>
      </c>
      <c r="BA29" t="s">
        <v>78</v>
      </c>
      <c r="BB29" t="s">
        <v>83</v>
      </c>
      <c r="BC29" t="s">
        <v>80</v>
      </c>
      <c r="BD29" t="s">
        <v>291</v>
      </c>
      <c r="BE29">
        <v>340.5</v>
      </c>
      <c r="BF29">
        <v>208.05</v>
      </c>
      <c r="BL29">
        <v>57.06</v>
      </c>
      <c r="BP29">
        <v>75.39</v>
      </c>
      <c r="BW29" s="3" t="str">
        <f t="shared" si="20"/>
        <v>LOU</v>
      </c>
      <c r="BX29" s="3">
        <f t="shared" si="21"/>
        <v>6</v>
      </c>
      <c r="BY29">
        <f t="shared" si="0"/>
        <v>0</v>
      </c>
      <c r="BZ29">
        <f t="shared" si="1"/>
        <v>0</v>
      </c>
      <c r="CA29">
        <f t="shared" si="2"/>
        <v>0</v>
      </c>
      <c r="CB29">
        <f t="shared" si="22"/>
        <v>2</v>
      </c>
      <c r="CC29" s="1">
        <f t="shared" si="23"/>
        <v>2</v>
      </c>
      <c r="CD29">
        <f t="shared" si="3"/>
        <v>0</v>
      </c>
      <c r="CE29">
        <f t="shared" si="4"/>
        <v>0</v>
      </c>
      <c r="CF29">
        <f t="shared" si="5"/>
        <v>0</v>
      </c>
      <c r="CG29">
        <f t="shared" si="24"/>
        <v>0</v>
      </c>
      <c r="CH29" s="1">
        <f t="shared" si="25"/>
        <v>0</v>
      </c>
      <c r="CI29">
        <f t="shared" si="6"/>
        <v>0</v>
      </c>
      <c r="CJ29">
        <f t="shared" si="7"/>
        <v>0</v>
      </c>
      <c r="CK29">
        <f t="shared" si="8"/>
        <v>0</v>
      </c>
      <c r="CL29">
        <f t="shared" si="26"/>
        <v>0</v>
      </c>
      <c r="CM29" s="1">
        <f t="shared" si="27"/>
        <v>0</v>
      </c>
      <c r="CN29">
        <f t="shared" si="9"/>
        <v>0</v>
      </c>
      <c r="CO29">
        <f t="shared" si="10"/>
        <v>0</v>
      </c>
      <c r="CP29">
        <f t="shared" si="11"/>
        <v>3</v>
      </c>
      <c r="CQ29">
        <f t="shared" si="28"/>
        <v>0</v>
      </c>
      <c r="CR29" s="1">
        <f t="shared" si="29"/>
        <v>3</v>
      </c>
      <c r="CS29">
        <f t="shared" si="12"/>
        <v>0</v>
      </c>
      <c r="CT29">
        <f t="shared" si="13"/>
        <v>0</v>
      </c>
      <c r="CU29">
        <f t="shared" si="14"/>
        <v>0</v>
      </c>
      <c r="CV29">
        <f t="shared" si="30"/>
        <v>0</v>
      </c>
      <c r="CW29" s="1">
        <f t="shared" si="31"/>
        <v>0</v>
      </c>
      <c r="CX29">
        <f t="shared" si="15"/>
        <v>7</v>
      </c>
      <c r="CY29">
        <f t="shared" si="16"/>
        <v>3</v>
      </c>
      <c r="CZ29">
        <f t="shared" si="17"/>
        <v>0</v>
      </c>
      <c r="DA29">
        <f t="shared" si="32"/>
        <v>0</v>
      </c>
      <c r="DB29" s="1">
        <f t="shared" si="33"/>
        <v>10</v>
      </c>
      <c r="DC29" s="2" t="str">
        <f t="shared" si="34"/>
        <v>✅</v>
      </c>
      <c r="DD29" s="2" t="str">
        <f t="shared" si="35"/>
        <v>✅</v>
      </c>
      <c r="DE29" s="2" t="str">
        <f t="shared" si="36"/>
        <v>✅</v>
      </c>
      <c r="DF29" s="2" t="str">
        <f t="shared" si="37"/>
        <v>✅</v>
      </c>
    </row>
    <row r="30" spans="1:110" x14ac:dyDescent="0.15">
      <c r="A30">
        <v>34</v>
      </c>
      <c r="B30" t="s">
        <v>144</v>
      </c>
      <c r="C30">
        <v>3</v>
      </c>
      <c r="D30" t="s">
        <v>69</v>
      </c>
      <c r="E30">
        <v>1786475253</v>
      </c>
      <c r="F30">
        <f>(K30-J30)*86400</f>
        <v>350.00000009313226</v>
      </c>
      <c r="G30">
        <f t="shared" si="18"/>
        <v>389.00000040885061</v>
      </c>
      <c r="H30">
        <f>G30/F30</f>
        <v>1.1114285723009736</v>
      </c>
      <c r="I30" s="2" t="str">
        <f t="shared" si="19"/>
        <v>🟢</v>
      </c>
      <c r="J30" t="s">
        <v>145</v>
      </c>
      <c r="K30" t="s">
        <v>144</v>
      </c>
      <c r="L30">
        <v>6</v>
      </c>
      <c r="M30">
        <v>6</v>
      </c>
      <c r="N30">
        <v>7</v>
      </c>
      <c r="O30">
        <v>6</v>
      </c>
      <c r="P30">
        <v>6</v>
      </c>
      <c r="Q30">
        <v>6</v>
      </c>
      <c r="R30">
        <v>6</v>
      </c>
      <c r="S30">
        <v>7</v>
      </c>
      <c r="T30">
        <v>6</v>
      </c>
      <c r="U30">
        <v>6</v>
      </c>
      <c r="V30">
        <v>3</v>
      </c>
      <c r="W30">
        <v>6</v>
      </c>
      <c r="X30">
        <v>1</v>
      </c>
      <c r="Y30">
        <v>5</v>
      </c>
      <c r="Z30">
        <v>4</v>
      </c>
      <c r="AA30">
        <v>5</v>
      </c>
      <c r="AB30">
        <v>2</v>
      </c>
      <c r="AC30">
        <v>3</v>
      </c>
      <c r="AD30">
        <v>2</v>
      </c>
      <c r="AE30">
        <v>6</v>
      </c>
      <c r="AF30">
        <v>2</v>
      </c>
      <c r="AG30">
        <v>4</v>
      </c>
      <c r="AH30">
        <v>2</v>
      </c>
      <c r="AI30">
        <v>3</v>
      </c>
      <c r="AJ30">
        <v>6</v>
      </c>
      <c r="AK30">
        <v>5</v>
      </c>
      <c r="AL30">
        <v>2</v>
      </c>
      <c r="AM30">
        <v>5</v>
      </c>
      <c r="AN30">
        <v>2</v>
      </c>
      <c r="AO30">
        <v>5</v>
      </c>
      <c r="AP30">
        <v>4</v>
      </c>
      <c r="AQ30">
        <v>4</v>
      </c>
      <c r="AR30">
        <v>5</v>
      </c>
      <c r="AS30">
        <v>5</v>
      </c>
      <c r="AT30">
        <v>4</v>
      </c>
      <c r="AU30">
        <v>4</v>
      </c>
      <c r="AV30">
        <v>4</v>
      </c>
      <c r="AW30">
        <v>4</v>
      </c>
      <c r="AX30">
        <v>5</v>
      </c>
      <c r="AY30">
        <v>6</v>
      </c>
      <c r="AZ30" t="s">
        <v>87</v>
      </c>
      <c r="BA30" t="s">
        <v>88</v>
      </c>
      <c r="BB30" t="s">
        <v>79</v>
      </c>
      <c r="BC30" t="s">
        <v>80</v>
      </c>
      <c r="BD30" t="s">
        <v>290</v>
      </c>
      <c r="BE30">
        <v>351.68</v>
      </c>
      <c r="BF30">
        <v>182.15</v>
      </c>
      <c r="BL30">
        <v>69.78</v>
      </c>
      <c r="BP30">
        <v>99.75</v>
      </c>
      <c r="BW30" s="3" t="str">
        <f t="shared" si="20"/>
        <v>KRIS</v>
      </c>
      <c r="BX30" s="3">
        <f t="shared" si="21"/>
        <v>4</v>
      </c>
      <c r="BY30">
        <f t="shared" si="0"/>
        <v>0</v>
      </c>
      <c r="BZ30">
        <f t="shared" si="1"/>
        <v>0</v>
      </c>
      <c r="CA30">
        <f t="shared" si="2"/>
        <v>0</v>
      </c>
      <c r="CB30">
        <f t="shared" si="22"/>
        <v>0</v>
      </c>
      <c r="CC30" s="1">
        <f t="shared" si="23"/>
        <v>0</v>
      </c>
      <c r="CD30">
        <f t="shared" si="3"/>
        <v>0</v>
      </c>
      <c r="CE30">
        <f t="shared" si="4"/>
        <v>0</v>
      </c>
      <c r="CF30">
        <f t="shared" si="5"/>
        <v>0</v>
      </c>
      <c r="CG30">
        <f t="shared" si="24"/>
        <v>0</v>
      </c>
      <c r="CH30" s="1">
        <f t="shared" si="25"/>
        <v>0</v>
      </c>
      <c r="CI30">
        <f t="shared" si="6"/>
        <v>0</v>
      </c>
      <c r="CJ30">
        <f t="shared" si="7"/>
        <v>0</v>
      </c>
      <c r="CK30">
        <f t="shared" si="8"/>
        <v>0</v>
      </c>
      <c r="CL30">
        <f t="shared" si="26"/>
        <v>0</v>
      </c>
      <c r="CM30" s="1">
        <f t="shared" si="27"/>
        <v>0</v>
      </c>
      <c r="CN30">
        <f t="shared" si="9"/>
        <v>7</v>
      </c>
      <c r="CO30">
        <f t="shared" si="10"/>
        <v>3</v>
      </c>
      <c r="CP30">
        <f t="shared" si="11"/>
        <v>3</v>
      </c>
      <c r="CQ30">
        <f t="shared" si="28"/>
        <v>0</v>
      </c>
      <c r="CR30" s="1">
        <f t="shared" si="29"/>
        <v>13</v>
      </c>
      <c r="CS30">
        <f t="shared" si="12"/>
        <v>0</v>
      </c>
      <c r="CT30">
        <f t="shared" si="13"/>
        <v>0</v>
      </c>
      <c r="CU30">
        <f t="shared" si="14"/>
        <v>0</v>
      </c>
      <c r="CV30">
        <f t="shared" si="30"/>
        <v>0</v>
      </c>
      <c r="CW30" s="1">
        <f t="shared" si="31"/>
        <v>0</v>
      </c>
      <c r="CX30">
        <f t="shared" si="15"/>
        <v>0</v>
      </c>
      <c r="CY30">
        <f t="shared" si="16"/>
        <v>0</v>
      </c>
      <c r="CZ30">
        <f t="shared" si="17"/>
        <v>0</v>
      </c>
      <c r="DA30">
        <f t="shared" si="32"/>
        <v>2</v>
      </c>
      <c r="DB30" s="1">
        <f t="shared" si="33"/>
        <v>2</v>
      </c>
      <c r="DC30" s="2" t="str">
        <f t="shared" si="34"/>
        <v>✅</v>
      </c>
      <c r="DD30" s="2" t="str">
        <f t="shared" si="35"/>
        <v>✅</v>
      </c>
      <c r="DE30" s="2" t="str">
        <f t="shared" si="36"/>
        <v>✅</v>
      </c>
      <c r="DF30" s="2" t="str">
        <f t="shared" si="37"/>
        <v>✅</v>
      </c>
    </row>
    <row r="31" spans="1:110" x14ac:dyDescent="0.15">
      <c r="A31">
        <v>35</v>
      </c>
      <c r="B31" t="s">
        <v>146</v>
      </c>
      <c r="C31">
        <v>3</v>
      </c>
      <c r="D31" t="s">
        <v>69</v>
      </c>
      <c r="E31">
        <v>1920788429</v>
      </c>
      <c r="F31">
        <f>(K31-J31)*86400</f>
        <v>564.00000045541674</v>
      </c>
      <c r="G31">
        <f t="shared" si="18"/>
        <v>389.00000040885061</v>
      </c>
      <c r="H31">
        <f>G31/F31</f>
        <v>0.6897163122247203</v>
      </c>
      <c r="I31" s="2" t="str">
        <f t="shared" si="19"/>
        <v>🟢</v>
      </c>
      <c r="J31" t="s">
        <v>147</v>
      </c>
      <c r="K31" t="s">
        <v>146</v>
      </c>
      <c r="L31">
        <v>7</v>
      </c>
      <c r="M31">
        <v>7</v>
      </c>
      <c r="N31">
        <v>7</v>
      </c>
      <c r="O31">
        <v>7</v>
      </c>
      <c r="P31">
        <v>7</v>
      </c>
      <c r="Q31">
        <v>7</v>
      </c>
      <c r="R31">
        <v>7</v>
      </c>
      <c r="S31">
        <v>7</v>
      </c>
      <c r="T31">
        <v>7</v>
      </c>
      <c r="U31">
        <v>7</v>
      </c>
      <c r="V31">
        <v>7</v>
      </c>
      <c r="W31">
        <v>7</v>
      </c>
      <c r="X31">
        <v>5</v>
      </c>
      <c r="Y31">
        <v>4</v>
      </c>
      <c r="Z31">
        <v>4</v>
      </c>
      <c r="AA31">
        <v>4</v>
      </c>
      <c r="AB31">
        <v>5</v>
      </c>
      <c r="AC31">
        <v>4</v>
      </c>
      <c r="AD31">
        <v>5</v>
      </c>
      <c r="AE31">
        <v>5</v>
      </c>
      <c r="AF31">
        <v>7</v>
      </c>
      <c r="AG31">
        <v>5</v>
      </c>
      <c r="AH31">
        <v>4</v>
      </c>
      <c r="AI31">
        <v>5</v>
      </c>
      <c r="AJ31">
        <v>4</v>
      </c>
      <c r="AK31">
        <v>4</v>
      </c>
      <c r="AL31">
        <v>4</v>
      </c>
      <c r="AM31">
        <v>4</v>
      </c>
      <c r="AN31">
        <v>2</v>
      </c>
      <c r="AO31">
        <v>3</v>
      </c>
      <c r="AP31">
        <v>5</v>
      </c>
      <c r="AQ31">
        <v>5</v>
      </c>
      <c r="AR31">
        <v>5</v>
      </c>
      <c r="AS31">
        <v>6</v>
      </c>
      <c r="AT31">
        <v>4</v>
      </c>
      <c r="AU31">
        <v>6</v>
      </c>
      <c r="AV31">
        <v>6</v>
      </c>
      <c r="AW31">
        <v>5</v>
      </c>
      <c r="AX31">
        <v>5</v>
      </c>
      <c r="AY31">
        <v>5</v>
      </c>
      <c r="AZ31" t="s">
        <v>77</v>
      </c>
      <c r="BA31" t="s">
        <v>72</v>
      </c>
      <c r="BB31" t="s">
        <v>73</v>
      </c>
      <c r="BC31" t="s">
        <v>84</v>
      </c>
      <c r="BD31" t="s">
        <v>290</v>
      </c>
      <c r="BE31">
        <v>565.37</v>
      </c>
      <c r="BF31">
        <v>386.76</v>
      </c>
      <c r="BL31">
        <v>77.010000000000005</v>
      </c>
      <c r="BP31">
        <v>101.6</v>
      </c>
      <c r="BW31" s="3" t="str">
        <f t="shared" si="20"/>
        <v>JO</v>
      </c>
      <c r="BX31" s="3">
        <f t="shared" si="21"/>
        <v>3</v>
      </c>
      <c r="BY31">
        <f t="shared" si="0"/>
        <v>0</v>
      </c>
      <c r="BZ31">
        <f t="shared" si="1"/>
        <v>0</v>
      </c>
      <c r="CA31">
        <f t="shared" si="2"/>
        <v>0</v>
      </c>
      <c r="CB31">
        <f t="shared" si="22"/>
        <v>0</v>
      </c>
      <c r="CC31" s="1">
        <f t="shared" si="23"/>
        <v>0</v>
      </c>
      <c r="CD31">
        <f t="shared" si="3"/>
        <v>0</v>
      </c>
      <c r="CE31">
        <f t="shared" si="4"/>
        <v>0</v>
      </c>
      <c r="CF31">
        <f t="shared" si="5"/>
        <v>0</v>
      </c>
      <c r="CG31">
        <f t="shared" si="24"/>
        <v>0</v>
      </c>
      <c r="CH31" s="1">
        <f t="shared" si="25"/>
        <v>0</v>
      </c>
      <c r="CI31">
        <f t="shared" si="6"/>
        <v>7</v>
      </c>
      <c r="CJ31">
        <f t="shared" si="7"/>
        <v>3</v>
      </c>
      <c r="CK31">
        <f t="shared" si="8"/>
        <v>0</v>
      </c>
      <c r="CL31">
        <f t="shared" si="26"/>
        <v>0</v>
      </c>
      <c r="CM31" s="1">
        <f t="shared" si="27"/>
        <v>10</v>
      </c>
      <c r="CN31">
        <f t="shared" si="9"/>
        <v>0</v>
      </c>
      <c r="CO31">
        <f t="shared" si="10"/>
        <v>0</v>
      </c>
      <c r="CP31">
        <f t="shared" si="11"/>
        <v>0</v>
      </c>
      <c r="CQ31">
        <f t="shared" si="28"/>
        <v>0</v>
      </c>
      <c r="CR31" s="1">
        <f t="shared" si="29"/>
        <v>0</v>
      </c>
      <c r="CS31">
        <f t="shared" si="12"/>
        <v>0</v>
      </c>
      <c r="CT31">
        <f t="shared" si="13"/>
        <v>0</v>
      </c>
      <c r="CU31">
        <f t="shared" si="14"/>
        <v>0</v>
      </c>
      <c r="CV31">
        <f t="shared" si="30"/>
        <v>0</v>
      </c>
      <c r="CW31" s="1">
        <f t="shared" si="31"/>
        <v>0</v>
      </c>
      <c r="CX31">
        <f t="shared" si="15"/>
        <v>0</v>
      </c>
      <c r="CY31">
        <f t="shared" si="16"/>
        <v>0</v>
      </c>
      <c r="CZ31">
        <f t="shared" si="17"/>
        <v>3</v>
      </c>
      <c r="DA31">
        <f t="shared" si="32"/>
        <v>2</v>
      </c>
      <c r="DB31" s="1">
        <f t="shared" si="33"/>
        <v>5</v>
      </c>
      <c r="DC31" s="2" t="str">
        <f t="shared" si="34"/>
        <v>✅</v>
      </c>
      <c r="DD31" s="2" t="str">
        <f t="shared" si="35"/>
        <v>✅</v>
      </c>
      <c r="DE31" s="2" t="str">
        <f t="shared" si="36"/>
        <v>✅</v>
      </c>
      <c r="DF31" s="2" t="str">
        <f t="shared" si="37"/>
        <v>✅</v>
      </c>
    </row>
    <row r="32" spans="1:110" x14ac:dyDescent="0.15">
      <c r="A32">
        <v>37</v>
      </c>
      <c r="B32" t="s">
        <v>148</v>
      </c>
      <c r="C32">
        <v>3</v>
      </c>
      <c r="D32" t="s">
        <v>69</v>
      </c>
      <c r="E32">
        <v>183200096</v>
      </c>
      <c r="F32">
        <f>(K32-J32)*86400</f>
        <v>248.00000013783574</v>
      </c>
      <c r="G32">
        <f t="shared" si="18"/>
        <v>389.00000040885061</v>
      </c>
      <c r="H32">
        <f>G32/F32</f>
        <v>1.5685483878735831</v>
      </c>
      <c r="I32" s="2" t="str">
        <f t="shared" si="19"/>
        <v>🟢</v>
      </c>
      <c r="J32" t="s">
        <v>149</v>
      </c>
      <c r="K32" t="s">
        <v>148</v>
      </c>
      <c r="L32">
        <v>6</v>
      </c>
      <c r="M32">
        <v>6</v>
      </c>
      <c r="N32">
        <v>4</v>
      </c>
      <c r="P32">
        <v>1</v>
      </c>
      <c r="Q32">
        <v>4</v>
      </c>
      <c r="R32">
        <v>7</v>
      </c>
      <c r="S32">
        <v>7</v>
      </c>
      <c r="T32">
        <v>5</v>
      </c>
      <c r="U32">
        <v>4</v>
      </c>
      <c r="W32">
        <v>5</v>
      </c>
      <c r="X32">
        <v>6</v>
      </c>
      <c r="Y32">
        <v>7</v>
      </c>
      <c r="Z32">
        <v>7</v>
      </c>
      <c r="AA32">
        <v>7</v>
      </c>
      <c r="AB32">
        <v>3</v>
      </c>
      <c r="AC32">
        <v>5</v>
      </c>
      <c r="AD32">
        <v>5</v>
      </c>
      <c r="AE32">
        <v>5</v>
      </c>
      <c r="AF32">
        <v>4</v>
      </c>
      <c r="AJ32">
        <v>6</v>
      </c>
      <c r="AK32">
        <v>4</v>
      </c>
      <c r="AL32">
        <v>2</v>
      </c>
      <c r="AN32">
        <v>1</v>
      </c>
      <c r="AO32">
        <v>4</v>
      </c>
      <c r="AP32">
        <v>5</v>
      </c>
      <c r="AQ32">
        <v>5</v>
      </c>
      <c r="AR32">
        <v>6</v>
      </c>
      <c r="AS32">
        <v>5</v>
      </c>
      <c r="AT32">
        <v>6</v>
      </c>
      <c r="AU32">
        <v>3</v>
      </c>
      <c r="AV32">
        <v>3</v>
      </c>
      <c r="AW32">
        <v>1</v>
      </c>
      <c r="AX32">
        <v>1</v>
      </c>
      <c r="AY32">
        <v>4</v>
      </c>
      <c r="AZ32" t="s">
        <v>77</v>
      </c>
      <c r="BA32" t="s">
        <v>72</v>
      </c>
      <c r="BB32" t="s">
        <v>73</v>
      </c>
      <c r="BC32" t="s">
        <v>74</v>
      </c>
      <c r="BD32" t="s">
        <v>288</v>
      </c>
      <c r="BE32">
        <v>248.32</v>
      </c>
      <c r="BF32">
        <v>132.94999999999999</v>
      </c>
      <c r="BL32">
        <v>51.14</v>
      </c>
      <c r="BP32">
        <v>64.23</v>
      </c>
      <c r="BW32" s="3" t="str">
        <f t="shared" si="20"/>
        <v>JO</v>
      </c>
      <c r="BX32" s="3">
        <f t="shared" si="21"/>
        <v>3</v>
      </c>
      <c r="BY32">
        <f t="shared" si="0"/>
        <v>0</v>
      </c>
      <c r="BZ32">
        <f t="shared" si="1"/>
        <v>0</v>
      </c>
      <c r="CA32">
        <f t="shared" si="2"/>
        <v>0</v>
      </c>
      <c r="CB32">
        <f t="shared" si="22"/>
        <v>0</v>
      </c>
      <c r="CC32" s="1">
        <f t="shared" si="23"/>
        <v>0</v>
      </c>
      <c r="CD32">
        <f t="shared" si="3"/>
        <v>0</v>
      </c>
      <c r="CE32">
        <f t="shared" si="4"/>
        <v>0</v>
      </c>
      <c r="CF32">
        <f t="shared" si="5"/>
        <v>0</v>
      </c>
      <c r="CG32">
        <f t="shared" si="24"/>
        <v>0</v>
      </c>
      <c r="CH32" s="1">
        <f t="shared" si="25"/>
        <v>0</v>
      </c>
      <c r="CI32">
        <f t="shared" si="6"/>
        <v>7</v>
      </c>
      <c r="CJ32">
        <f t="shared" si="7"/>
        <v>3</v>
      </c>
      <c r="CK32">
        <f t="shared" si="8"/>
        <v>3</v>
      </c>
      <c r="CL32">
        <f t="shared" si="26"/>
        <v>2</v>
      </c>
      <c r="CM32" s="1">
        <f t="shared" si="27"/>
        <v>15</v>
      </c>
      <c r="CN32">
        <f t="shared" si="9"/>
        <v>0</v>
      </c>
      <c r="CO32">
        <f t="shared" si="10"/>
        <v>0</v>
      </c>
      <c r="CP32">
        <f t="shared" si="11"/>
        <v>0</v>
      </c>
      <c r="CQ32">
        <f t="shared" si="28"/>
        <v>0</v>
      </c>
      <c r="CR32" s="1">
        <f t="shared" si="29"/>
        <v>0</v>
      </c>
      <c r="CS32">
        <f t="shared" si="12"/>
        <v>0</v>
      </c>
      <c r="CT32">
        <f t="shared" si="13"/>
        <v>0</v>
      </c>
      <c r="CU32">
        <f t="shared" si="14"/>
        <v>0</v>
      </c>
      <c r="CV32">
        <f t="shared" si="30"/>
        <v>0</v>
      </c>
      <c r="CW32" s="1">
        <f t="shared" si="31"/>
        <v>0</v>
      </c>
      <c r="CX32">
        <f t="shared" si="15"/>
        <v>0</v>
      </c>
      <c r="CY32">
        <f t="shared" si="16"/>
        <v>0</v>
      </c>
      <c r="CZ32">
        <f t="shared" si="17"/>
        <v>0</v>
      </c>
      <c r="DA32">
        <f t="shared" si="32"/>
        <v>0</v>
      </c>
      <c r="DB32" s="1">
        <f t="shared" si="33"/>
        <v>0</v>
      </c>
      <c r="DC32" s="2" t="str">
        <f t="shared" si="34"/>
        <v>✅</v>
      </c>
      <c r="DD32" s="2" t="str">
        <f t="shared" si="35"/>
        <v>✅</v>
      </c>
      <c r="DE32" s="2" t="str">
        <f t="shared" si="36"/>
        <v>✅</v>
      </c>
      <c r="DF32" s="2" t="str">
        <f t="shared" si="37"/>
        <v>✅</v>
      </c>
    </row>
    <row r="33" spans="1:110" x14ac:dyDescent="0.15">
      <c r="A33">
        <v>38</v>
      </c>
      <c r="B33" t="s">
        <v>150</v>
      </c>
      <c r="C33">
        <v>3</v>
      </c>
      <c r="D33" t="s">
        <v>69</v>
      </c>
      <c r="E33">
        <v>121170576</v>
      </c>
      <c r="F33">
        <f>(K33-J33)*86400</f>
        <v>657.999999797903</v>
      </c>
      <c r="G33">
        <f t="shared" si="18"/>
        <v>389.00000040885061</v>
      </c>
      <c r="H33">
        <f>G33/F33</f>
        <v>0.59118541113727574</v>
      </c>
      <c r="I33" s="2" t="str">
        <f t="shared" si="19"/>
        <v>🟢</v>
      </c>
      <c r="J33" t="s">
        <v>151</v>
      </c>
      <c r="K33" t="s">
        <v>150</v>
      </c>
      <c r="L33">
        <v>6</v>
      </c>
      <c r="M33">
        <v>6</v>
      </c>
      <c r="N33">
        <v>6</v>
      </c>
      <c r="O33">
        <v>6</v>
      </c>
      <c r="P33">
        <v>3</v>
      </c>
      <c r="Q33">
        <v>6</v>
      </c>
      <c r="R33">
        <v>7</v>
      </c>
      <c r="S33">
        <v>7</v>
      </c>
      <c r="T33">
        <v>7</v>
      </c>
      <c r="U33">
        <v>4</v>
      </c>
      <c r="W33">
        <v>7</v>
      </c>
      <c r="X33">
        <v>7</v>
      </c>
      <c r="Y33">
        <v>7</v>
      </c>
      <c r="Z33">
        <v>7</v>
      </c>
      <c r="AA33">
        <v>5</v>
      </c>
      <c r="AC33">
        <v>6</v>
      </c>
      <c r="AD33">
        <v>7</v>
      </c>
      <c r="AE33">
        <v>7</v>
      </c>
      <c r="AF33">
        <v>7</v>
      </c>
      <c r="AG33">
        <v>5</v>
      </c>
      <c r="AI33">
        <v>6</v>
      </c>
      <c r="AJ33">
        <v>7</v>
      </c>
      <c r="AK33">
        <v>7</v>
      </c>
      <c r="AL33">
        <v>7</v>
      </c>
      <c r="AM33">
        <v>6</v>
      </c>
      <c r="AO33">
        <v>7</v>
      </c>
      <c r="AP33">
        <v>6</v>
      </c>
      <c r="AQ33">
        <v>6</v>
      </c>
      <c r="AR33">
        <v>7</v>
      </c>
      <c r="AS33">
        <v>6</v>
      </c>
      <c r="AT33">
        <v>7</v>
      </c>
      <c r="AU33">
        <v>6</v>
      </c>
      <c r="AV33">
        <v>6</v>
      </c>
      <c r="AW33">
        <v>6</v>
      </c>
      <c r="AX33">
        <v>6</v>
      </c>
      <c r="AY33">
        <v>6</v>
      </c>
      <c r="AZ33" t="s">
        <v>77</v>
      </c>
      <c r="BA33" t="s">
        <v>88</v>
      </c>
      <c r="BB33" t="s">
        <v>73</v>
      </c>
      <c r="BC33" t="s">
        <v>74</v>
      </c>
      <c r="BD33" t="s">
        <v>291</v>
      </c>
      <c r="BE33">
        <v>659.45</v>
      </c>
      <c r="BF33">
        <v>413.52</v>
      </c>
      <c r="BL33">
        <v>137.71</v>
      </c>
      <c r="BP33">
        <v>108.22</v>
      </c>
      <c r="BW33" s="3" t="str">
        <f t="shared" si="20"/>
        <v>KRIS</v>
      </c>
      <c r="BX33" s="3">
        <f t="shared" si="21"/>
        <v>4</v>
      </c>
      <c r="BY33">
        <f t="shared" si="0"/>
        <v>0</v>
      </c>
      <c r="BZ33">
        <f t="shared" si="1"/>
        <v>0</v>
      </c>
      <c r="CA33">
        <f t="shared" si="2"/>
        <v>0</v>
      </c>
      <c r="CB33">
        <f t="shared" si="22"/>
        <v>2</v>
      </c>
      <c r="CC33" s="1">
        <f t="shared" si="23"/>
        <v>2</v>
      </c>
      <c r="CD33">
        <f t="shared" si="3"/>
        <v>0</v>
      </c>
      <c r="CE33">
        <f t="shared" si="4"/>
        <v>0</v>
      </c>
      <c r="CF33">
        <f t="shared" si="5"/>
        <v>0</v>
      </c>
      <c r="CG33">
        <f t="shared" si="24"/>
        <v>0</v>
      </c>
      <c r="CH33" s="1">
        <f t="shared" si="25"/>
        <v>0</v>
      </c>
      <c r="CI33">
        <f t="shared" si="6"/>
        <v>0</v>
      </c>
      <c r="CJ33">
        <f t="shared" si="7"/>
        <v>3</v>
      </c>
      <c r="CK33">
        <f t="shared" si="8"/>
        <v>3</v>
      </c>
      <c r="CL33">
        <f t="shared" si="26"/>
        <v>0</v>
      </c>
      <c r="CM33" s="1">
        <f t="shared" si="27"/>
        <v>6</v>
      </c>
      <c r="CN33">
        <f t="shared" si="9"/>
        <v>7</v>
      </c>
      <c r="CO33">
        <f t="shared" si="10"/>
        <v>0</v>
      </c>
      <c r="CP33">
        <f t="shared" si="11"/>
        <v>0</v>
      </c>
      <c r="CQ33">
        <f t="shared" si="28"/>
        <v>0</v>
      </c>
      <c r="CR33" s="1">
        <f t="shared" si="29"/>
        <v>7</v>
      </c>
      <c r="CS33">
        <f t="shared" si="12"/>
        <v>0</v>
      </c>
      <c r="CT33">
        <f t="shared" si="13"/>
        <v>0</v>
      </c>
      <c r="CU33">
        <f t="shared" si="14"/>
        <v>0</v>
      </c>
      <c r="CV33">
        <f t="shared" si="30"/>
        <v>0</v>
      </c>
      <c r="CW33" s="1">
        <f t="shared" si="31"/>
        <v>0</v>
      </c>
      <c r="CX33">
        <f t="shared" si="15"/>
        <v>0</v>
      </c>
      <c r="CY33">
        <f t="shared" si="16"/>
        <v>0</v>
      </c>
      <c r="CZ33">
        <f t="shared" si="17"/>
        <v>0</v>
      </c>
      <c r="DA33">
        <f t="shared" si="32"/>
        <v>0</v>
      </c>
      <c r="DB33" s="1">
        <f t="shared" si="33"/>
        <v>0</v>
      </c>
      <c r="DC33" s="2" t="str">
        <f t="shared" si="34"/>
        <v>✅</v>
      </c>
      <c r="DD33" s="2" t="str">
        <f t="shared" si="35"/>
        <v>✅</v>
      </c>
      <c r="DE33" s="2" t="str">
        <f t="shared" si="36"/>
        <v>✅</v>
      </c>
      <c r="DF33" s="2" t="str">
        <f t="shared" si="37"/>
        <v>✅</v>
      </c>
    </row>
    <row r="34" spans="1:110" x14ac:dyDescent="0.15">
      <c r="A34">
        <v>39</v>
      </c>
      <c r="B34" t="s">
        <v>152</v>
      </c>
      <c r="C34">
        <v>3</v>
      </c>
      <c r="D34" t="s">
        <v>69</v>
      </c>
      <c r="E34">
        <v>307199062</v>
      </c>
      <c r="F34">
        <f>(K34-J34)*86400</f>
        <v>601.00000030361116</v>
      </c>
      <c r="G34">
        <f t="shared" si="18"/>
        <v>389.00000040885061</v>
      </c>
      <c r="H34">
        <f>G34/F34</f>
        <v>0.64725457606046077</v>
      </c>
      <c r="I34" s="2" t="str">
        <f t="shared" si="19"/>
        <v>🟢</v>
      </c>
      <c r="J34" t="s">
        <v>153</v>
      </c>
      <c r="K34" t="s">
        <v>152</v>
      </c>
      <c r="L34">
        <v>5</v>
      </c>
      <c r="M34">
        <v>5</v>
      </c>
      <c r="N34">
        <v>5</v>
      </c>
      <c r="O34">
        <v>5</v>
      </c>
      <c r="P34">
        <v>5</v>
      </c>
      <c r="Q34">
        <v>5</v>
      </c>
      <c r="R34">
        <v>6</v>
      </c>
      <c r="S34">
        <v>6</v>
      </c>
      <c r="T34">
        <v>3</v>
      </c>
      <c r="U34">
        <v>5</v>
      </c>
      <c r="V34">
        <v>4</v>
      </c>
      <c r="W34">
        <v>5</v>
      </c>
      <c r="X34">
        <v>4</v>
      </c>
      <c r="Y34">
        <v>6</v>
      </c>
      <c r="Z34">
        <v>5</v>
      </c>
      <c r="AA34">
        <v>5</v>
      </c>
      <c r="AB34">
        <v>5</v>
      </c>
      <c r="AC34">
        <v>5</v>
      </c>
      <c r="AD34">
        <v>6</v>
      </c>
      <c r="AE34">
        <v>6</v>
      </c>
      <c r="AF34">
        <v>6</v>
      </c>
      <c r="AG34">
        <v>5</v>
      </c>
      <c r="AH34">
        <v>5</v>
      </c>
      <c r="AI34">
        <v>5</v>
      </c>
      <c r="AJ34">
        <v>6</v>
      </c>
      <c r="AK34">
        <v>6</v>
      </c>
      <c r="AL34">
        <v>6</v>
      </c>
      <c r="AM34">
        <v>5</v>
      </c>
      <c r="AN34">
        <v>5</v>
      </c>
      <c r="AO34">
        <v>6</v>
      </c>
      <c r="AP34">
        <v>4</v>
      </c>
      <c r="AQ34">
        <v>4</v>
      </c>
      <c r="AR34">
        <v>4</v>
      </c>
      <c r="AS34">
        <v>4</v>
      </c>
      <c r="AT34">
        <v>4</v>
      </c>
      <c r="AU34">
        <v>3</v>
      </c>
      <c r="AV34">
        <v>3</v>
      </c>
      <c r="AW34">
        <v>2</v>
      </c>
      <c r="AX34">
        <v>2</v>
      </c>
      <c r="AY34">
        <v>3</v>
      </c>
      <c r="AZ34" t="s">
        <v>71</v>
      </c>
      <c r="BA34" t="s">
        <v>88</v>
      </c>
      <c r="BB34" t="s">
        <v>79</v>
      </c>
      <c r="BC34" t="s">
        <v>80</v>
      </c>
      <c r="BD34" t="s">
        <v>291</v>
      </c>
      <c r="BE34">
        <v>600.64</v>
      </c>
      <c r="BF34">
        <v>384.12</v>
      </c>
      <c r="BL34">
        <v>109.32</v>
      </c>
      <c r="BP34">
        <v>107.2</v>
      </c>
      <c r="BW34" s="3" t="str">
        <f t="shared" si="20"/>
        <v>KRIS</v>
      </c>
      <c r="BX34" s="3">
        <f t="shared" si="21"/>
        <v>4</v>
      </c>
      <c r="BY34">
        <f t="shared" ref="BY34:BY65" si="38">IF(BA34= "Ich möchte die Bindung zu meinen Reisebegleiter:innen – meinen Kindern und/oder meinen Liebsten – stärken und ihnen bereichernde Erlebnisse ermöglichen.",7,0)</f>
        <v>0</v>
      </c>
      <c r="BZ34">
        <f t="shared" ref="BZ34:BZ65" si="39">IF(BB34= "Zeit mit Familie, Partner:in oder Freund:innen verbringen und die Beziehung stärken",3,0)</f>
        <v>0</v>
      </c>
      <c r="CA34">
        <f t="shared" ref="CA34:CA65" si="40">IF(BC34="Meinen Kindern und/oder Liebsten bereichernde Erlebnisse bieten",3,0)</f>
        <v>0</v>
      </c>
      <c r="CB34">
        <f t="shared" si="22"/>
        <v>2</v>
      </c>
      <c r="CC34" s="1">
        <f t="shared" si="23"/>
        <v>2</v>
      </c>
      <c r="CD34">
        <f t="shared" ref="CD34:CD65" si="41">IF(BA34= "Ich möchte die wichtigsten Sehenswürdigkeiten der Welt sehen.",7,0)</f>
        <v>0</v>
      </c>
      <c r="CE34">
        <f t="shared" ref="CE34:CE65" si="42">IF(BB34= "So viel wie möglich sehen, verschiedene Dinge erleben",3,0)</f>
        <v>0</v>
      </c>
      <c r="CF34">
        <f t="shared" ref="CF34:CF65" si="43">IF(BC34="Die Top-Sehenswürdigkeiten sehen",3,0)</f>
        <v>0</v>
      </c>
      <c r="CG34">
        <f t="shared" si="24"/>
        <v>0</v>
      </c>
      <c r="CH34" s="1">
        <f t="shared" si="25"/>
        <v>0</v>
      </c>
      <c r="CI34">
        <f t="shared" ref="CI34:CI65" si="44">IF(BA34= "Ich möchte in meinen Ferien sportlich aktiv sein. Meine sportlichen Aktivitäten beeinflussen die Ferienplanung stark – zum Beispiel das Reiseziel, die Wahl der Reisepartner:innen oder den Reiseverlauf.",7,0)</f>
        <v>0</v>
      </c>
      <c r="CJ34">
        <f t="shared" ref="CJ34:CJ65" si="45">IF(BB34= "Zeit in der Natur verbringen und Natur geniessen",3,0)</f>
        <v>0</v>
      </c>
      <c r="CK34">
        <f t="shared" ref="CK34:CK65" si="46">IF(BC34="(Intensiv) Sport treiben wie Wandern, Velofahren oder Skifahren",3,0)</f>
        <v>0</v>
      </c>
      <c r="CL34">
        <f t="shared" si="26"/>
        <v>0</v>
      </c>
      <c r="CM34" s="1">
        <f t="shared" si="27"/>
        <v>0</v>
      </c>
      <c r="CN34">
        <f t="shared" ref="CN34:CN65" si="47">IF(BA34= "Ich möchte neue Orte entdecken, an denen ich noch nie war. Ich suche gezielt nach Reisezielen und Aktivitäten abseits der ausgetretenen Pfade. Spannende Erlebnisse stehen für mich im Vordergrund.",7,0)</f>
        <v>7</v>
      </c>
      <c r="CO34">
        <f t="shared" ref="CO34:CO65" si="48">IF(BB34= "Authentische Erlebnisse – die Traditionen, den Lebensstil sowie kulturelle und kulinarische Gepflogenheiten eines Landes kennenlernen",3,0)</f>
        <v>3</v>
      </c>
      <c r="CP34">
        <f t="shared" ref="CP34:CP65" si="49">IF(BC34="Neue Orte und Kulturen entdecken, die ich noch nicht kenne",3,0)</f>
        <v>3</v>
      </c>
      <c r="CQ34">
        <f t="shared" si="28"/>
        <v>0</v>
      </c>
      <c r="CR34" s="1">
        <f t="shared" si="29"/>
        <v>13</v>
      </c>
      <c r="CS34">
        <f t="shared" ref="CS34:CS65" si="50">IF(BA34= "Ich möchte die schönen Dinge des Lebens geniessen – wie Unterkünfte mit hohem Standard, exklusive Restaurants, besondere Events, kulturelle Erlebnisse oder Shopping.",7,0)</f>
        <v>0</v>
      </c>
      <c r="CT34">
        <f t="shared" ref="CT34:CT65" si="51">IF(BB34= "Exklusive Erlebnisse wie Unterkünfte mit hohem Standard, ausgewählte Events, Gourmetküche",3,0)</f>
        <v>0</v>
      </c>
      <c r="CU34">
        <f t="shared" ref="CU34:CU65" si="52">IF(BC34="Shopping",3,0)</f>
        <v>0</v>
      </c>
      <c r="CV34">
        <f t="shared" si="30"/>
        <v>0</v>
      </c>
      <c r="CW34" s="1">
        <f t="shared" si="31"/>
        <v>0</v>
      </c>
      <c r="CX34">
        <f t="shared" ref="CX34:CX65" si="53">IF(BA34= "Vor allem möchte ich entspannen und dem Alltag entfliehen.",7,0)</f>
        <v>0</v>
      </c>
      <c r="CY34">
        <f t="shared" ref="CY34:CY65" si="54">IF(BB34= "Erholung, Entspannung und eine Auszeit vom Alltag",3,0)</f>
        <v>0</v>
      </c>
      <c r="CZ34">
        <f t="shared" ref="CZ34:CZ65" si="55">IF(BC34="Mich verwöhnen lassen und die schönen Dinge des Lebens geniessen",3,0)</f>
        <v>0</v>
      </c>
      <c r="DA34">
        <f t="shared" si="32"/>
        <v>0</v>
      </c>
      <c r="DB34" s="1">
        <f t="shared" si="33"/>
        <v>0</v>
      </c>
      <c r="DC34" s="2" t="str">
        <f t="shared" si="34"/>
        <v>✅</v>
      </c>
      <c r="DD34" s="2" t="str">
        <f t="shared" si="35"/>
        <v>✅</v>
      </c>
      <c r="DE34" s="2" t="str">
        <f t="shared" si="36"/>
        <v>✅</v>
      </c>
      <c r="DF34" s="2" t="str">
        <f t="shared" si="37"/>
        <v>✅</v>
      </c>
    </row>
    <row r="35" spans="1:110" x14ac:dyDescent="0.15">
      <c r="A35">
        <v>41</v>
      </c>
      <c r="B35" t="s">
        <v>154</v>
      </c>
      <c r="C35">
        <v>3</v>
      </c>
      <c r="D35" t="s">
        <v>69</v>
      </c>
      <c r="E35">
        <v>1433659556</v>
      </c>
      <c r="F35">
        <f>(K35-J35)*86400</f>
        <v>355.00000000465661</v>
      </c>
      <c r="G35">
        <f t="shared" si="18"/>
        <v>389.00000040885061</v>
      </c>
      <c r="H35">
        <f>G35/F35</f>
        <v>1.0957746490246423</v>
      </c>
      <c r="I35" s="2" t="str">
        <f t="shared" si="19"/>
        <v>🟢</v>
      </c>
      <c r="J35" t="s">
        <v>155</v>
      </c>
      <c r="K35" t="s">
        <v>154</v>
      </c>
      <c r="L35">
        <v>7</v>
      </c>
      <c r="M35">
        <v>7</v>
      </c>
      <c r="N35">
        <v>7</v>
      </c>
      <c r="O35">
        <v>7</v>
      </c>
      <c r="P35">
        <v>7</v>
      </c>
      <c r="Q35">
        <v>7</v>
      </c>
      <c r="R35">
        <v>7</v>
      </c>
      <c r="S35">
        <v>7</v>
      </c>
      <c r="T35">
        <v>7</v>
      </c>
      <c r="U35">
        <v>7</v>
      </c>
      <c r="V35">
        <v>5</v>
      </c>
      <c r="W35">
        <v>7</v>
      </c>
      <c r="X35">
        <v>5</v>
      </c>
      <c r="Y35">
        <v>7</v>
      </c>
      <c r="Z35">
        <v>7</v>
      </c>
      <c r="AA35">
        <v>7</v>
      </c>
      <c r="AB35">
        <v>7</v>
      </c>
      <c r="AC35">
        <v>7</v>
      </c>
      <c r="AD35">
        <v>7</v>
      </c>
      <c r="AE35">
        <v>7</v>
      </c>
      <c r="AF35">
        <v>7</v>
      </c>
      <c r="AG35">
        <v>7</v>
      </c>
      <c r="AH35">
        <v>7</v>
      </c>
      <c r="AI35">
        <v>7</v>
      </c>
      <c r="AJ35">
        <v>7</v>
      </c>
      <c r="AK35">
        <v>7</v>
      </c>
      <c r="AL35">
        <v>7</v>
      </c>
      <c r="AM35">
        <v>7</v>
      </c>
      <c r="AN35">
        <v>4</v>
      </c>
      <c r="AO35">
        <v>7</v>
      </c>
      <c r="AP35">
        <v>7</v>
      </c>
      <c r="AQ35">
        <v>7</v>
      </c>
      <c r="AR35">
        <v>7</v>
      </c>
      <c r="AS35">
        <v>7</v>
      </c>
      <c r="AT35">
        <v>7</v>
      </c>
      <c r="AU35">
        <v>5</v>
      </c>
      <c r="AV35">
        <v>5</v>
      </c>
      <c r="AW35">
        <v>5</v>
      </c>
      <c r="AX35">
        <v>2</v>
      </c>
      <c r="AY35">
        <v>5</v>
      </c>
      <c r="AZ35" t="s">
        <v>77</v>
      </c>
      <c r="BA35" t="s">
        <v>88</v>
      </c>
      <c r="BB35" t="s">
        <v>73</v>
      </c>
      <c r="BC35" t="s">
        <v>80</v>
      </c>
      <c r="BD35" t="s">
        <v>288</v>
      </c>
      <c r="BE35">
        <v>356.08</v>
      </c>
      <c r="BF35">
        <v>236.13</v>
      </c>
      <c r="BL35">
        <v>56.34</v>
      </c>
      <c r="BP35">
        <v>63.61</v>
      </c>
      <c r="BW35" s="3" t="str">
        <f t="shared" si="20"/>
        <v>KRIS</v>
      </c>
      <c r="BX35" s="3">
        <f t="shared" si="21"/>
        <v>4</v>
      </c>
      <c r="BY35">
        <f t="shared" si="38"/>
        <v>0</v>
      </c>
      <c r="BZ35">
        <f t="shared" si="39"/>
        <v>0</v>
      </c>
      <c r="CA35">
        <f t="shared" si="40"/>
        <v>0</v>
      </c>
      <c r="CB35">
        <f t="shared" si="22"/>
        <v>0</v>
      </c>
      <c r="CC35" s="1">
        <f t="shared" si="23"/>
        <v>0</v>
      </c>
      <c r="CD35">
        <f t="shared" si="41"/>
        <v>0</v>
      </c>
      <c r="CE35">
        <f t="shared" si="42"/>
        <v>0</v>
      </c>
      <c r="CF35">
        <f t="shared" si="43"/>
        <v>0</v>
      </c>
      <c r="CG35">
        <f t="shared" si="24"/>
        <v>0</v>
      </c>
      <c r="CH35" s="1">
        <f t="shared" si="25"/>
        <v>0</v>
      </c>
      <c r="CI35">
        <f t="shared" si="44"/>
        <v>0</v>
      </c>
      <c r="CJ35">
        <f t="shared" si="45"/>
        <v>3</v>
      </c>
      <c r="CK35">
        <f t="shared" si="46"/>
        <v>0</v>
      </c>
      <c r="CL35">
        <f t="shared" si="26"/>
        <v>2</v>
      </c>
      <c r="CM35" s="1">
        <f t="shared" si="27"/>
        <v>5</v>
      </c>
      <c r="CN35">
        <f t="shared" si="47"/>
        <v>7</v>
      </c>
      <c r="CO35">
        <f t="shared" si="48"/>
        <v>0</v>
      </c>
      <c r="CP35">
        <f t="shared" si="49"/>
        <v>3</v>
      </c>
      <c r="CQ35">
        <f t="shared" si="28"/>
        <v>0</v>
      </c>
      <c r="CR35" s="1">
        <f t="shared" si="29"/>
        <v>10</v>
      </c>
      <c r="CS35">
        <f t="shared" si="50"/>
        <v>0</v>
      </c>
      <c r="CT35">
        <f t="shared" si="51"/>
        <v>0</v>
      </c>
      <c r="CU35">
        <f t="shared" si="52"/>
        <v>0</v>
      </c>
      <c r="CV35">
        <f t="shared" si="30"/>
        <v>0</v>
      </c>
      <c r="CW35" s="1">
        <f t="shared" si="31"/>
        <v>0</v>
      </c>
      <c r="CX35">
        <f t="shared" si="53"/>
        <v>0</v>
      </c>
      <c r="CY35">
        <f t="shared" si="54"/>
        <v>0</v>
      </c>
      <c r="CZ35">
        <f t="shared" si="55"/>
        <v>0</v>
      </c>
      <c r="DA35">
        <f t="shared" si="32"/>
        <v>0</v>
      </c>
      <c r="DB35" s="1">
        <f t="shared" si="33"/>
        <v>0</v>
      </c>
      <c r="DC35" s="2" t="str">
        <f t="shared" si="34"/>
        <v>✅</v>
      </c>
      <c r="DD35" s="2" t="str">
        <f t="shared" si="35"/>
        <v>✅</v>
      </c>
      <c r="DE35" s="2" t="str">
        <f t="shared" si="36"/>
        <v>✅</v>
      </c>
      <c r="DF35" s="2" t="str">
        <f t="shared" si="37"/>
        <v>✅</v>
      </c>
    </row>
    <row r="36" spans="1:110" x14ac:dyDescent="0.15">
      <c r="A36">
        <v>42</v>
      </c>
      <c r="B36" t="s">
        <v>156</v>
      </c>
      <c r="C36">
        <v>3</v>
      </c>
      <c r="D36" t="s">
        <v>69</v>
      </c>
      <c r="E36">
        <v>1041866552</v>
      </c>
      <c r="F36">
        <f>(K36-J36)*86400</f>
        <v>351.99999993201345</v>
      </c>
      <c r="G36">
        <f t="shared" si="18"/>
        <v>389.00000040885061</v>
      </c>
      <c r="H36">
        <f>G36/F36</f>
        <v>1.1051136377385895</v>
      </c>
      <c r="I36" s="2" t="str">
        <f t="shared" si="19"/>
        <v>🟢</v>
      </c>
      <c r="J36" t="s">
        <v>157</v>
      </c>
      <c r="K36" t="s">
        <v>156</v>
      </c>
      <c r="L36">
        <v>6</v>
      </c>
      <c r="M36">
        <v>6</v>
      </c>
      <c r="N36">
        <v>5</v>
      </c>
      <c r="O36">
        <v>5</v>
      </c>
      <c r="P36">
        <v>4</v>
      </c>
      <c r="Q36">
        <v>7</v>
      </c>
      <c r="R36">
        <v>6</v>
      </c>
      <c r="S36">
        <v>5</v>
      </c>
      <c r="T36">
        <v>5</v>
      </c>
      <c r="U36">
        <v>6</v>
      </c>
      <c r="V36">
        <v>5</v>
      </c>
      <c r="W36">
        <v>7</v>
      </c>
      <c r="X36">
        <v>6</v>
      </c>
      <c r="Y36">
        <v>7</v>
      </c>
      <c r="Z36">
        <v>5</v>
      </c>
      <c r="AA36">
        <v>6</v>
      </c>
      <c r="AB36">
        <v>6</v>
      </c>
      <c r="AC36">
        <v>7</v>
      </c>
      <c r="AD36">
        <v>5</v>
      </c>
      <c r="AE36">
        <v>6</v>
      </c>
      <c r="AF36">
        <v>6</v>
      </c>
      <c r="AG36">
        <v>5</v>
      </c>
      <c r="AH36">
        <v>4</v>
      </c>
      <c r="AI36">
        <v>6</v>
      </c>
      <c r="AJ36">
        <v>6</v>
      </c>
      <c r="AK36">
        <v>6</v>
      </c>
      <c r="AL36">
        <v>2</v>
      </c>
      <c r="AM36">
        <v>5</v>
      </c>
      <c r="AN36">
        <v>3</v>
      </c>
      <c r="AO36">
        <v>6</v>
      </c>
      <c r="AP36">
        <v>6</v>
      </c>
      <c r="AQ36">
        <v>7</v>
      </c>
      <c r="AR36">
        <v>6</v>
      </c>
      <c r="AT36">
        <v>6</v>
      </c>
      <c r="AU36">
        <v>6</v>
      </c>
      <c r="AV36">
        <v>5</v>
      </c>
      <c r="AW36">
        <v>2</v>
      </c>
      <c r="AX36">
        <v>1</v>
      </c>
      <c r="AY36">
        <v>6</v>
      </c>
      <c r="AZ36" t="s">
        <v>77</v>
      </c>
      <c r="BA36" t="s">
        <v>120</v>
      </c>
      <c r="BB36" t="s">
        <v>83</v>
      </c>
      <c r="BC36" t="s">
        <v>80</v>
      </c>
      <c r="BD36" t="s">
        <v>293</v>
      </c>
      <c r="BE36">
        <v>351.4</v>
      </c>
      <c r="BF36">
        <v>187.93</v>
      </c>
      <c r="BL36">
        <v>71.290000000000006</v>
      </c>
      <c r="BP36">
        <v>92.18</v>
      </c>
      <c r="BW36" s="3" t="str">
        <f t="shared" si="20"/>
        <v>QUINN</v>
      </c>
      <c r="BX36" s="3">
        <f t="shared" si="21"/>
        <v>5</v>
      </c>
      <c r="BY36">
        <f t="shared" si="38"/>
        <v>0</v>
      </c>
      <c r="BZ36">
        <f t="shared" si="39"/>
        <v>0</v>
      </c>
      <c r="CA36">
        <f t="shared" si="40"/>
        <v>0</v>
      </c>
      <c r="CB36">
        <f t="shared" si="22"/>
        <v>0</v>
      </c>
      <c r="CC36" s="1">
        <f t="shared" si="23"/>
        <v>0</v>
      </c>
      <c r="CD36">
        <f t="shared" si="41"/>
        <v>0</v>
      </c>
      <c r="CE36">
        <f t="shared" si="42"/>
        <v>0</v>
      </c>
      <c r="CF36">
        <f t="shared" si="43"/>
        <v>0</v>
      </c>
      <c r="CG36">
        <f t="shared" si="24"/>
        <v>0</v>
      </c>
      <c r="CH36" s="1">
        <f t="shared" si="25"/>
        <v>0</v>
      </c>
      <c r="CI36">
        <f t="shared" si="44"/>
        <v>0</v>
      </c>
      <c r="CJ36">
        <f t="shared" si="45"/>
        <v>0</v>
      </c>
      <c r="CK36">
        <f t="shared" si="46"/>
        <v>0</v>
      </c>
      <c r="CL36">
        <f t="shared" si="26"/>
        <v>0</v>
      </c>
      <c r="CM36" s="1">
        <f t="shared" si="27"/>
        <v>0</v>
      </c>
      <c r="CN36">
        <f t="shared" si="47"/>
        <v>0</v>
      </c>
      <c r="CO36">
        <f t="shared" si="48"/>
        <v>0</v>
      </c>
      <c r="CP36">
        <f t="shared" si="49"/>
        <v>3</v>
      </c>
      <c r="CQ36">
        <f t="shared" si="28"/>
        <v>0</v>
      </c>
      <c r="CR36" s="1">
        <f t="shared" si="29"/>
        <v>3</v>
      </c>
      <c r="CS36">
        <f t="shared" si="50"/>
        <v>7</v>
      </c>
      <c r="CT36">
        <f t="shared" si="51"/>
        <v>0</v>
      </c>
      <c r="CU36">
        <f t="shared" si="52"/>
        <v>0</v>
      </c>
      <c r="CV36">
        <f t="shared" si="30"/>
        <v>2</v>
      </c>
      <c r="CW36" s="1">
        <f t="shared" si="31"/>
        <v>9</v>
      </c>
      <c r="CX36">
        <f t="shared" si="53"/>
        <v>0</v>
      </c>
      <c r="CY36">
        <f t="shared" si="54"/>
        <v>3</v>
      </c>
      <c r="CZ36">
        <f t="shared" si="55"/>
        <v>0</v>
      </c>
      <c r="DA36">
        <f t="shared" si="32"/>
        <v>0</v>
      </c>
      <c r="DB36" s="1">
        <f t="shared" si="33"/>
        <v>3</v>
      </c>
      <c r="DC36" s="2" t="str">
        <f t="shared" si="34"/>
        <v>✅</v>
      </c>
      <c r="DD36" s="2" t="str">
        <f t="shared" si="35"/>
        <v>✅</v>
      </c>
      <c r="DE36" s="2" t="str">
        <f t="shared" si="36"/>
        <v>✅</v>
      </c>
      <c r="DF36" s="2" t="str">
        <f t="shared" si="37"/>
        <v>✅</v>
      </c>
    </row>
    <row r="37" spans="1:110" x14ac:dyDescent="0.15">
      <c r="A37">
        <v>43</v>
      </c>
      <c r="B37" t="s">
        <v>158</v>
      </c>
      <c r="C37">
        <v>3</v>
      </c>
      <c r="D37" t="s">
        <v>69</v>
      </c>
      <c r="E37">
        <v>780737710</v>
      </c>
      <c r="F37">
        <f>(K37-J37)*86400</f>
        <v>1664.9999994551763</v>
      </c>
      <c r="G37">
        <f t="shared" si="18"/>
        <v>389.00000040885061</v>
      </c>
      <c r="H37">
        <f>G37/F37</f>
        <v>0.23363363395563949</v>
      </c>
      <c r="I37" s="2" t="str">
        <f t="shared" si="19"/>
        <v>🟢</v>
      </c>
      <c r="J37" t="s">
        <v>159</v>
      </c>
      <c r="K37" t="s">
        <v>158</v>
      </c>
      <c r="L37">
        <v>6</v>
      </c>
      <c r="M37">
        <v>5</v>
      </c>
      <c r="N37">
        <v>6</v>
      </c>
      <c r="O37">
        <v>4</v>
      </c>
      <c r="P37">
        <v>4</v>
      </c>
      <c r="Q37">
        <v>6</v>
      </c>
      <c r="R37">
        <v>6</v>
      </c>
      <c r="S37">
        <v>6</v>
      </c>
      <c r="T37">
        <v>6</v>
      </c>
      <c r="U37">
        <v>6</v>
      </c>
      <c r="V37">
        <v>4</v>
      </c>
      <c r="W37">
        <v>6</v>
      </c>
      <c r="X37">
        <v>3</v>
      </c>
      <c r="Y37">
        <v>4</v>
      </c>
      <c r="Z37">
        <v>3</v>
      </c>
      <c r="AA37">
        <v>4</v>
      </c>
      <c r="AB37">
        <v>4</v>
      </c>
      <c r="AC37">
        <v>3</v>
      </c>
      <c r="AD37">
        <v>6</v>
      </c>
      <c r="AE37">
        <v>6</v>
      </c>
      <c r="AF37">
        <v>6</v>
      </c>
      <c r="AG37">
        <v>5</v>
      </c>
      <c r="AH37">
        <v>4</v>
      </c>
      <c r="AI37">
        <v>6</v>
      </c>
      <c r="AJ37">
        <v>5</v>
      </c>
      <c r="AK37">
        <v>6</v>
      </c>
      <c r="AL37">
        <v>4</v>
      </c>
      <c r="AM37">
        <v>4</v>
      </c>
      <c r="AN37">
        <v>3</v>
      </c>
      <c r="AO37">
        <v>6</v>
      </c>
      <c r="AP37">
        <v>5</v>
      </c>
      <c r="AQ37">
        <v>6</v>
      </c>
      <c r="AR37">
        <v>5</v>
      </c>
      <c r="AS37">
        <v>6</v>
      </c>
      <c r="AT37">
        <v>5</v>
      </c>
      <c r="AZ37" t="s">
        <v>87</v>
      </c>
      <c r="BA37" t="s">
        <v>88</v>
      </c>
      <c r="BB37" t="s">
        <v>105</v>
      </c>
      <c r="BC37" t="s">
        <v>160</v>
      </c>
      <c r="BD37" t="s">
        <v>288</v>
      </c>
      <c r="BE37">
        <v>1665.99</v>
      </c>
      <c r="BF37">
        <v>237.1</v>
      </c>
      <c r="BL37">
        <v>1283.4100000000001</v>
      </c>
      <c r="BP37">
        <v>145.47999999999999</v>
      </c>
      <c r="BW37" s="3" t="str">
        <f t="shared" si="20"/>
        <v>KRIS</v>
      </c>
      <c r="BX37" s="3">
        <f t="shared" si="21"/>
        <v>4</v>
      </c>
      <c r="BY37">
        <f t="shared" si="38"/>
        <v>0</v>
      </c>
      <c r="BZ37">
        <f t="shared" si="39"/>
        <v>0</v>
      </c>
      <c r="CA37">
        <f t="shared" si="40"/>
        <v>0</v>
      </c>
      <c r="CB37">
        <f t="shared" si="22"/>
        <v>0</v>
      </c>
      <c r="CC37" s="1">
        <f t="shared" si="23"/>
        <v>0</v>
      </c>
      <c r="CD37">
        <f t="shared" si="41"/>
        <v>0</v>
      </c>
      <c r="CE37">
        <f t="shared" si="42"/>
        <v>3</v>
      </c>
      <c r="CF37">
        <f t="shared" si="43"/>
        <v>3</v>
      </c>
      <c r="CG37">
        <f t="shared" si="24"/>
        <v>0</v>
      </c>
      <c r="CH37" s="1">
        <f t="shared" si="25"/>
        <v>6</v>
      </c>
      <c r="CI37">
        <f t="shared" si="44"/>
        <v>0</v>
      </c>
      <c r="CJ37">
        <f t="shared" si="45"/>
        <v>0</v>
      </c>
      <c r="CK37">
        <f t="shared" si="46"/>
        <v>0</v>
      </c>
      <c r="CL37">
        <f t="shared" si="26"/>
        <v>2</v>
      </c>
      <c r="CM37" s="1">
        <f t="shared" si="27"/>
        <v>2</v>
      </c>
      <c r="CN37">
        <f t="shared" si="47"/>
        <v>7</v>
      </c>
      <c r="CO37">
        <f t="shared" si="48"/>
        <v>0</v>
      </c>
      <c r="CP37">
        <f t="shared" si="49"/>
        <v>0</v>
      </c>
      <c r="CQ37">
        <f t="shared" si="28"/>
        <v>0</v>
      </c>
      <c r="CR37" s="1">
        <f t="shared" si="29"/>
        <v>7</v>
      </c>
      <c r="CS37">
        <f t="shared" si="50"/>
        <v>0</v>
      </c>
      <c r="CT37">
        <f t="shared" si="51"/>
        <v>0</v>
      </c>
      <c r="CU37">
        <f t="shared" si="52"/>
        <v>0</v>
      </c>
      <c r="CV37">
        <f t="shared" si="30"/>
        <v>0</v>
      </c>
      <c r="CW37" s="1">
        <f t="shared" si="31"/>
        <v>0</v>
      </c>
      <c r="CX37">
        <f t="shared" si="53"/>
        <v>0</v>
      </c>
      <c r="CY37">
        <f t="shared" si="54"/>
        <v>0</v>
      </c>
      <c r="CZ37">
        <f t="shared" si="55"/>
        <v>0</v>
      </c>
      <c r="DA37">
        <f t="shared" si="32"/>
        <v>0</v>
      </c>
      <c r="DB37" s="1">
        <f t="shared" si="33"/>
        <v>0</v>
      </c>
      <c r="DC37" s="2" t="str">
        <f t="shared" si="34"/>
        <v>✅</v>
      </c>
      <c r="DD37" s="2" t="str">
        <f t="shared" si="35"/>
        <v>✅</v>
      </c>
      <c r="DE37" s="2" t="str">
        <f t="shared" si="36"/>
        <v>✅</v>
      </c>
      <c r="DF37" s="2" t="str">
        <f t="shared" si="37"/>
        <v>✅</v>
      </c>
    </row>
    <row r="38" spans="1:110" x14ac:dyDescent="0.15">
      <c r="A38">
        <v>44</v>
      </c>
      <c r="B38" t="s">
        <v>161</v>
      </c>
      <c r="C38">
        <v>3</v>
      </c>
      <c r="D38" t="s">
        <v>69</v>
      </c>
      <c r="E38">
        <v>1123071976</v>
      </c>
      <c r="F38">
        <f>(K38-J38)*86400</f>
        <v>460.00000003259629</v>
      </c>
      <c r="G38">
        <f t="shared" si="18"/>
        <v>389.00000040885061</v>
      </c>
      <c r="H38">
        <f>G38/F38</f>
        <v>0.845652174741925</v>
      </c>
      <c r="I38" s="2" t="str">
        <f t="shared" si="19"/>
        <v>🟢</v>
      </c>
      <c r="J38" t="s">
        <v>162</v>
      </c>
      <c r="K38" t="s">
        <v>161</v>
      </c>
      <c r="L38">
        <v>7</v>
      </c>
      <c r="M38">
        <v>7</v>
      </c>
      <c r="N38">
        <v>7</v>
      </c>
      <c r="O38">
        <v>7</v>
      </c>
      <c r="P38">
        <v>5</v>
      </c>
      <c r="Q38">
        <v>6</v>
      </c>
      <c r="R38">
        <v>7</v>
      </c>
      <c r="S38">
        <v>7</v>
      </c>
      <c r="T38">
        <v>7</v>
      </c>
      <c r="U38">
        <v>6</v>
      </c>
      <c r="V38">
        <v>5</v>
      </c>
      <c r="W38">
        <v>7</v>
      </c>
      <c r="X38">
        <v>4</v>
      </c>
      <c r="Y38">
        <v>4</v>
      </c>
      <c r="Z38">
        <v>5</v>
      </c>
      <c r="AA38">
        <v>5</v>
      </c>
      <c r="AB38">
        <v>4</v>
      </c>
      <c r="AC38">
        <v>5</v>
      </c>
      <c r="AD38">
        <v>6</v>
      </c>
      <c r="AE38">
        <v>7</v>
      </c>
      <c r="AF38">
        <v>7</v>
      </c>
      <c r="AG38">
        <v>7</v>
      </c>
      <c r="AH38">
        <v>5</v>
      </c>
      <c r="AI38">
        <v>7</v>
      </c>
      <c r="AJ38">
        <v>6</v>
      </c>
      <c r="AK38">
        <v>6</v>
      </c>
      <c r="AL38">
        <v>3</v>
      </c>
      <c r="AM38">
        <v>5</v>
      </c>
      <c r="AN38">
        <v>2</v>
      </c>
      <c r="AO38">
        <v>5</v>
      </c>
      <c r="AP38">
        <v>7</v>
      </c>
      <c r="AQ38">
        <v>6</v>
      </c>
      <c r="AR38">
        <v>6</v>
      </c>
      <c r="AS38">
        <v>7</v>
      </c>
      <c r="AT38">
        <v>7</v>
      </c>
      <c r="AU38">
        <v>7</v>
      </c>
      <c r="AV38">
        <v>7</v>
      </c>
      <c r="AW38">
        <v>5</v>
      </c>
      <c r="AX38">
        <v>3</v>
      </c>
      <c r="AY38">
        <v>7</v>
      </c>
      <c r="AZ38" t="s">
        <v>77</v>
      </c>
      <c r="BA38" t="s">
        <v>88</v>
      </c>
      <c r="BB38" t="s">
        <v>79</v>
      </c>
      <c r="BC38" t="s">
        <v>80</v>
      </c>
      <c r="BD38" t="s">
        <v>288</v>
      </c>
      <c r="BE38">
        <v>460.94</v>
      </c>
      <c r="BF38">
        <v>278.94</v>
      </c>
      <c r="BL38">
        <v>72.64</v>
      </c>
      <c r="BP38">
        <v>109.36</v>
      </c>
      <c r="BW38" s="3" t="str">
        <f t="shared" si="20"/>
        <v>KRIS</v>
      </c>
      <c r="BX38" s="3">
        <f t="shared" si="21"/>
        <v>4</v>
      </c>
      <c r="BY38">
        <f t="shared" si="38"/>
        <v>0</v>
      </c>
      <c r="BZ38">
        <f t="shared" si="39"/>
        <v>0</v>
      </c>
      <c r="CA38">
        <f t="shared" si="40"/>
        <v>0</v>
      </c>
      <c r="CB38">
        <f t="shared" si="22"/>
        <v>0</v>
      </c>
      <c r="CC38" s="1">
        <f t="shared" si="23"/>
        <v>0</v>
      </c>
      <c r="CD38">
        <f t="shared" si="41"/>
        <v>0</v>
      </c>
      <c r="CE38">
        <f t="shared" si="42"/>
        <v>0</v>
      </c>
      <c r="CF38">
        <f t="shared" si="43"/>
        <v>0</v>
      </c>
      <c r="CG38">
        <f t="shared" si="24"/>
        <v>0</v>
      </c>
      <c r="CH38" s="1">
        <f t="shared" si="25"/>
        <v>0</v>
      </c>
      <c r="CI38">
        <f t="shared" si="44"/>
        <v>0</v>
      </c>
      <c r="CJ38">
        <f t="shared" si="45"/>
        <v>0</v>
      </c>
      <c r="CK38">
        <f t="shared" si="46"/>
        <v>0</v>
      </c>
      <c r="CL38">
        <f t="shared" si="26"/>
        <v>2</v>
      </c>
      <c r="CM38" s="1">
        <f t="shared" si="27"/>
        <v>2</v>
      </c>
      <c r="CN38">
        <f t="shared" si="47"/>
        <v>7</v>
      </c>
      <c r="CO38">
        <f t="shared" si="48"/>
        <v>3</v>
      </c>
      <c r="CP38">
        <f t="shared" si="49"/>
        <v>3</v>
      </c>
      <c r="CQ38">
        <f t="shared" si="28"/>
        <v>0</v>
      </c>
      <c r="CR38" s="1">
        <f t="shared" si="29"/>
        <v>13</v>
      </c>
      <c r="CS38">
        <f t="shared" si="50"/>
        <v>0</v>
      </c>
      <c r="CT38">
        <f t="shared" si="51"/>
        <v>0</v>
      </c>
      <c r="CU38">
        <f t="shared" si="52"/>
        <v>0</v>
      </c>
      <c r="CV38">
        <f t="shared" si="30"/>
        <v>0</v>
      </c>
      <c r="CW38" s="1">
        <f t="shared" si="31"/>
        <v>0</v>
      </c>
      <c r="CX38">
        <f t="shared" si="53"/>
        <v>0</v>
      </c>
      <c r="CY38">
        <f t="shared" si="54"/>
        <v>0</v>
      </c>
      <c r="CZ38">
        <f t="shared" si="55"/>
        <v>0</v>
      </c>
      <c r="DA38">
        <f t="shared" si="32"/>
        <v>0</v>
      </c>
      <c r="DB38" s="1">
        <f t="shared" si="33"/>
        <v>0</v>
      </c>
      <c r="DC38" s="2" t="str">
        <f t="shared" si="34"/>
        <v>✅</v>
      </c>
      <c r="DD38" s="2" t="str">
        <f t="shared" si="35"/>
        <v>✅</v>
      </c>
      <c r="DE38" s="2" t="str">
        <f t="shared" si="36"/>
        <v>✅</v>
      </c>
      <c r="DF38" s="2" t="str">
        <f t="shared" si="37"/>
        <v>✅</v>
      </c>
    </row>
    <row r="39" spans="1:110" x14ac:dyDescent="0.15">
      <c r="A39">
        <v>45</v>
      </c>
      <c r="B39" t="s">
        <v>163</v>
      </c>
      <c r="C39">
        <v>3</v>
      </c>
      <c r="D39" t="s">
        <v>69</v>
      </c>
      <c r="E39">
        <v>1251916622</v>
      </c>
      <c r="F39">
        <f>(K39-J39)*86400</f>
        <v>1982.9999996116385</v>
      </c>
      <c r="G39">
        <f t="shared" si="18"/>
        <v>389.00000040885061</v>
      </c>
      <c r="H39">
        <f>G39/F39</f>
        <v>0.19616742334091503</v>
      </c>
      <c r="I39" s="2" t="str">
        <f t="shared" si="19"/>
        <v>🟢</v>
      </c>
      <c r="J39" t="s">
        <v>164</v>
      </c>
      <c r="K39" t="s">
        <v>163</v>
      </c>
      <c r="L39">
        <v>6</v>
      </c>
      <c r="M39">
        <v>7</v>
      </c>
      <c r="N39">
        <v>6</v>
      </c>
      <c r="O39">
        <v>7</v>
      </c>
      <c r="P39">
        <v>6</v>
      </c>
      <c r="R39">
        <v>7</v>
      </c>
      <c r="S39">
        <v>7</v>
      </c>
      <c r="U39">
        <v>7</v>
      </c>
      <c r="V39">
        <v>1</v>
      </c>
      <c r="X39">
        <v>5</v>
      </c>
      <c r="Y39">
        <v>3</v>
      </c>
      <c r="Z39">
        <v>4</v>
      </c>
      <c r="AA39">
        <v>3</v>
      </c>
      <c r="AB39">
        <v>4</v>
      </c>
      <c r="AD39">
        <v>6</v>
      </c>
      <c r="AE39">
        <v>6</v>
      </c>
      <c r="AF39">
        <v>5</v>
      </c>
      <c r="AG39">
        <v>7</v>
      </c>
      <c r="AH39">
        <v>4</v>
      </c>
      <c r="AJ39">
        <v>3</v>
      </c>
      <c r="AK39">
        <v>5</v>
      </c>
      <c r="AL39">
        <v>3</v>
      </c>
      <c r="AM39">
        <v>5</v>
      </c>
      <c r="AN39">
        <v>1</v>
      </c>
      <c r="AP39">
        <v>6</v>
      </c>
      <c r="AR39">
        <v>6</v>
      </c>
      <c r="AT39">
        <v>6</v>
      </c>
      <c r="AU39">
        <v>4</v>
      </c>
      <c r="AV39">
        <v>5</v>
      </c>
      <c r="AW39">
        <v>1</v>
      </c>
      <c r="AY39">
        <v>4</v>
      </c>
      <c r="AZ39" t="s">
        <v>77</v>
      </c>
      <c r="BA39" t="s">
        <v>78</v>
      </c>
      <c r="BB39" t="s">
        <v>83</v>
      </c>
      <c r="BC39" t="s">
        <v>80</v>
      </c>
      <c r="BD39" t="s">
        <v>291</v>
      </c>
      <c r="BE39">
        <v>1983.44</v>
      </c>
      <c r="BF39">
        <v>1252.4000000000001</v>
      </c>
      <c r="BL39">
        <v>185.94</v>
      </c>
      <c r="BP39">
        <v>545.1</v>
      </c>
      <c r="BW39" s="3" t="str">
        <f t="shared" si="20"/>
        <v>LOU</v>
      </c>
      <c r="BX39" s="3">
        <f t="shared" si="21"/>
        <v>6</v>
      </c>
      <c r="BY39">
        <f t="shared" si="38"/>
        <v>0</v>
      </c>
      <c r="BZ39">
        <f t="shared" si="39"/>
        <v>0</v>
      </c>
      <c r="CA39">
        <f t="shared" si="40"/>
        <v>0</v>
      </c>
      <c r="CB39">
        <f t="shared" si="22"/>
        <v>2</v>
      </c>
      <c r="CC39" s="1">
        <f t="shared" si="23"/>
        <v>2</v>
      </c>
      <c r="CD39">
        <f t="shared" si="41"/>
        <v>0</v>
      </c>
      <c r="CE39">
        <f t="shared" si="42"/>
        <v>0</v>
      </c>
      <c r="CF39">
        <f t="shared" si="43"/>
        <v>0</v>
      </c>
      <c r="CG39">
        <f t="shared" si="24"/>
        <v>0</v>
      </c>
      <c r="CH39" s="1">
        <f t="shared" si="25"/>
        <v>0</v>
      </c>
      <c r="CI39">
        <f t="shared" si="44"/>
        <v>0</v>
      </c>
      <c r="CJ39">
        <f t="shared" si="45"/>
        <v>0</v>
      </c>
      <c r="CK39">
        <f t="shared" si="46"/>
        <v>0</v>
      </c>
      <c r="CL39">
        <f t="shared" si="26"/>
        <v>0</v>
      </c>
      <c r="CM39" s="1">
        <f t="shared" si="27"/>
        <v>0</v>
      </c>
      <c r="CN39">
        <f t="shared" si="47"/>
        <v>0</v>
      </c>
      <c r="CO39">
        <f t="shared" si="48"/>
        <v>0</v>
      </c>
      <c r="CP39">
        <f t="shared" si="49"/>
        <v>3</v>
      </c>
      <c r="CQ39">
        <f t="shared" si="28"/>
        <v>0</v>
      </c>
      <c r="CR39" s="1">
        <f t="shared" si="29"/>
        <v>3</v>
      </c>
      <c r="CS39">
        <f t="shared" si="50"/>
        <v>0</v>
      </c>
      <c r="CT39">
        <f t="shared" si="51"/>
        <v>0</v>
      </c>
      <c r="CU39">
        <f t="shared" si="52"/>
        <v>0</v>
      </c>
      <c r="CV39">
        <f t="shared" si="30"/>
        <v>0</v>
      </c>
      <c r="CW39" s="1">
        <f t="shared" si="31"/>
        <v>0</v>
      </c>
      <c r="CX39">
        <f t="shared" si="53"/>
        <v>7</v>
      </c>
      <c r="CY39">
        <f t="shared" si="54"/>
        <v>3</v>
      </c>
      <c r="CZ39">
        <f t="shared" si="55"/>
        <v>0</v>
      </c>
      <c r="DA39">
        <f t="shared" si="32"/>
        <v>0</v>
      </c>
      <c r="DB39" s="1">
        <f t="shared" si="33"/>
        <v>10</v>
      </c>
      <c r="DC39" s="2" t="str">
        <f t="shared" si="34"/>
        <v>✅</v>
      </c>
      <c r="DD39" s="2" t="str">
        <f t="shared" si="35"/>
        <v>✅</v>
      </c>
      <c r="DE39" s="2" t="str">
        <f t="shared" si="36"/>
        <v>✅</v>
      </c>
      <c r="DF39" s="2" t="str">
        <f t="shared" si="37"/>
        <v>✅</v>
      </c>
    </row>
    <row r="40" spans="1:110" x14ac:dyDescent="0.15">
      <c r="A40">
        <v>47</v>
      </c>
      <c r="B40" t="s">
        <v>165</v>
      </c>
      <c r="C40">
        <v>3</v>
      </c>
      <c r="D40" t="s">
        <v>69</v>
      </c>
      <c r="E40">
        <v>744258963</v>
      </c>
      <c r="F40">
        <f>(K40-J40)*86400</f>
        <v>218.00000004004687</v>
      </c>
      <c r="G40">
        <f t="shared" si="18"/>
        <v>389.00000040885061</v>
      </c>
      <c r="H40">
        <f>G40/F40</f>
        <v>1.7844036712724349</v>
      </c>
      <c r="I40" s="2" t="str">
        <f t="shared" si="19"/>
        <v>🟢</v>
      </c>
      <c r="J40" t="s">
        <v>166</v>
      </c>
      <c r="K40" t="s">
        <v>165</v>
      </c>
      <c r="L40">
        <v>5</v>
      </c>
      <c r="M40">
        <v>5</v>
      </c>
      <c r="N40">
        <v>4</v>
      </c>
      <c r="O40">
        <v>3</v>
      </c>
      <c r="P40">
        <v>2</v>
      </c>
      <c r="Q40">
        <v>1</v>
      </c>
      <c r="R40">
        <v>7</v>
      </c>
      <c r="S40">
        <v>7</v>
      </c>
      <c r="T40">
        <v>4</v>
      </c>
      <c r="U40">
        <v>7</v>
      </c>
      <c r="V40">
        <v>4</v>
      </c>
      <c r="X40">
        <v>7</v>
      </c>
      <c r="Y40">
        <v>7</v>
      </c>
      <c r="Z40">
        <v>7</v>
      </c>
      <c r="AA40">
        <v>7</v>
      </c>
      <c r="AB40">
        <v>7</v>
      </c>
      <c r="AC40">
        <v>7</v>
      </c>
      <c r="AD40">
        <v>6</v>
      </c>
      <c r="AE40">
        <v>7</v>
      </c>
      <c r="AF40">
        <v>6</v>
      </c>
      <c r="AG40">
        <v>5</v>
      </c>
      <c r="AH40">
        <v>4</v>
      </c>
      <c r="AI40">
        <v>7</v>
      </c>
      <c r="AJ40">
        <v>4</v>
      </c>
      <c r="AK40">
        <v>4</v>
      </c>
      <c r="AL40">
        <v>4</v>
      </c>
      <c r="AM40">
        <v>4</v>
      </c>
      <c r="AN40">
        <v>5</v>
      </c>
      <c r="AO40">
        <v>5</v>
      </c>
      <c r="AP40">
        <v>5</v>
      </c>
      <c r="AR40">
        <v>5</v>
      </c>
      <c r="AS40">
        <v>4</v>
      </c>
      <c r="AT40">
        <v>5</v>
      </c>
      <c r="AU40">
        <v>6</v>
      </c>
      <c r="AV40">
        <v>4</v>
      </c>
      <c r="AW40">
        <v>6</v>
      </c>
      <c r="AX40">
        <v>6</v>
      </c>
      <c r="AY40">
        <v>7</v>
      </c>
      <c r="AZ40" t="s">
        <v>77</v>
      </c>
      <c r="BA40" t="s">
        <v>78</v>
      </c>
      <c r="BB40" t="s">
        <v>105</v>
      </c>
      <c r="BC40" t="s">
        <v>80</v>
      </c>
      <c r="BD40" t="s">
        <v>288</v>
      </c>
      <c r="BE40">
        <v>220.09</v>
      </c>
      <c r="BF40">
        <v>104.91</v>
      </c>
      <c r="BL40">
        <v>49.79</v>
      </c>
      <c r="BP40">
        <v>65.39</v>
      </c>
      <c r="BW40" s="3" t="str">
        <f t="shared" si="20"/>
        <v>LOU</v>
      </c>
      <c r="BX40" s="3">
        <f t="shared" si="21"/>
        <v>6</v>
      </c>
      <c r="BY40">
        <f t="shared" si="38"/>
        <v>0</v>
      </c>
      <c r="BZ40">
        <f t="shared" si="39"/>
        <v>0</v>
      </c>
      <c r="CA40">
        <f t="shared" si="40"/>
        <v>0</v>
      </c>
      <c r="CB40">
        <f t="shared" si="22"/>
        <v>0</v>
      </c>
      <c r="CC40" s="1">
        <f t="shared" si="23"/>
        <v>0</v>
      </c>
      <c r="CD40">
        <f t="shared" si="41"/>
        <v>0</v>
      </c>
      <c r="CE40">
        <f t="shared" si="42"/>
        <v>3</v>
      </c>
      <c r="CF40">
        <f t="shared" si="43"/>
        <v>0</v>
      </c>
      <c r="CG40">
        <f t="shared" si="24"/>
        <v>0</v>
      </c>
      <c r="CH40" s="1">
        <f t="shared" si="25"/>
        <v>3</v>
      </c>
      <c r="CI40">
        <f t="shared" si="44"/>
        <v>0</v>
      </c>
      <c r="CJ40">
        <f t="shared" si="45"/>
        <v>0</v>
      </c>
      <c r="CK40">
        <f t="shared" si="46"/>
        <v>0</v>
      </c>
      <c r="CL40">
        <f t="shared" si="26"/>
        <v>2</v>
      </c>
      <c r="CM40" s="1">
        <f t="shared" si="27"/>
        <v>2</v>
      </c>
      <c r="CN40">
        <f t="shared" si="47"/>
        <v>0</v>
      </c>
      <c r="CO40">
        <f t="shared" si="48"/>
        <v>0</v>
      </c>
      <c r="CP40">
        <f t="shared" si="49"/>
        <v>3</v>
      </c>
      <c r="CQ40">
        <f t="shared" si="28"/>
        <v>0</v>
      </c>
      <c r="CR40" s="1">
        <f t="shared" si="29"/>
        <v>3</v>
      </c>
      <c r="CS40">
        <f t="shared" si="50"/>
        <v>0</v>
      </c>
      <c r="CT40">
        <f t="shared" si="51"/>
        <v>0</v>
      </c>
      <c r="CU40">
        <f t="shared" si="52"/>
        <v>0</v>
      </c>
      <c r="CV40">
        <f t="shared" si="30"/>
        <v>0</v>
      </c>
      <c r="CW40" s="1">
        <f t="shared" si="31"/>
        <v>0</v>
      </c>
      <c r="CX40">
        <f t="shared" si="53"/>
        <v>7</v>
      </c>
      <c r="CY40">
        <f t="shared" si="54"/>
        <v>0</v>
      </c>
      <c r="CZ40">
        <f t="shared" si="55"/>
        <v>0</v>
      </c>
      <c r="DA40">
        <f t="shared" si="32"/>
        <v>0</v>
      </c>
      <c r="DB40" s="1">
        <f t="shared" si="33"/>
        <v>7</v>
      </c>
      <c r="DC40" s="2" t="str">
        <f t="shared" si="34"/>
        <v>✅</v>
      </c>
      <c r="DD40" s="2" t="str">
        <f t="shared" si="35"/>
        <v>✅</v>
      </c>
      <c r="DE40" s="2" t="str">
        <f t="shared" si="36"/>
        <v>✅</v>
      </c>
      <c r="DF40" s="2" t="str">
        <f t="shared" si="37"/>
        <v>✅</v>
      </c>
    </row>
    <row r="41" spans="1:110" x14ac:dyDescent="0.15">
      <c r="A41">
        <v>49</v>
      </c>
      <c r="B41" t="s">
        <v>167</v>
      </c>
      <c r="C41">
        <v>3</v>
      </c>
      <c r="D41" t="s">
        <v>92</v>
      </c>
      <c r="E41">
        <v>562679999</v>
      </c>
      <c r="F41">
        <f>(K41-J41)*86400</f>
        <v>477.00000023469329</v>
      </c>
      <c r="G41">
        <f t="shared" si="18"/>
        <v>389.00000040885061</v>
      </c>
      <c r="H41">
        <f>G41/F41</f>
        <v>0.81551362729026211</v>
      </c>
      <c r="I41" s="2" t="str">
        <f t="shared" si="19"/>
        <v>🟢</v>
      </c>
      <c r="J41" t="s">
        <v>168</v>
      </c>
      <c r="K41" t="s">
        <v>167</v>
      </c>
      <c r="L41">
        <v>4</v>
      </c>
      <c r="M41">
        <v>5</v>
      </c>
      <c r="N41">
        <v>3</v>
      </c>
      <c r="O41">
        <v>4</v>
      </c>
      <c r="P41">
        <v>3</v>
      </c>
      <c r="Q41">
        <v>4</v>
      </c>
      <c r="R41">
        <v>1</v>
      </c>
      <c r="S41">
        <v>2</v>
      </c>
      <c r="T41">
        <v>1</v>
      </c>
      <c r="U41">
        <v>1</v>
      </c>
      <c r="V41">
        <v>2</v>
      </c>
      <c r="W41">
        <v>2</v>
      </c>
      <c r="X41">
        <v>2</v>
      </c>
      <c r="Y41">
        <v>2</v>
      </c>
      <c r="Z41">
        <v>1</v>
      </c>
      <c r="AA41">
        <v>2</v>
      </c>
      <c r="AB41">
        <v>1</v>
      </c>
      <c r="AC41">
        <v>2</v>
      </c>
      <c r="AD41">
        <v>7</v>
      </c>
      <c r="AE41">
        <v>7</v>
      </c>
      <c r="AF41">
        <v>7</v>
      </c>
      <c r="AG41">
        <v>7</v>
      </c>
      <c r="AH41">
        <v>7</v>
      </c>
      <c r="AI41">
        <v>7</v>
      </c>
      <c r="AJ41">
        <v>4</v>
      </c>
      <c r="AK41">
        <v>4</v>
      </c>
      <c r="AL41">
        <v>1</v>
      </c>
      <c r="AM41">
        <v>3</v>
      </c>
      <c r="AN41">
        <v>1</v>
      </c>
      <c r="AO41">
        <v>3</v>
      </c>
      <c r="AP41">
        <v>4</v>
      </c>
      <c r="AQ41">
        <v>4</v>
      </c>
      <c r="AR41">
        <v>5</v>
      </c>
      <c r="AS41">
        <v>3</v>
      </c>
      <c r="AT41">
        <v>4</v>
      </c>
      <c r="AU41">
        <v>1</v>
      </c>
      <c r="AV41">
        <v>2</v>
      </c>
      <c r="AW41">
        <v>3</v>
      </c>
      <c r="AX41">
        <v>2</v>
      </c>
      <c r="AY41">
        <v>4</v>
      </c>
      <c r="AZ41" t="s">
        <v>71</v>
      </c>
      <c r="BA41" t="s">
        <v>100</v>
      </c>
      <c r="BB41" t="s">
        <v>79</v>
      </c>
      <c r="BC41" t="s">
        <v>80</v>
      </c>
      <c r="BD41" t="s">
        <v>289</v>
      </c>
      <c r="BE41">
        <v>478.62</v>
      </c>
      <c r="BF41">
        <v>238.41</v>
      </c>
      <c r="BL41">
        <v>88.24</v>
      </c>
      <c r="BP41">
        <v>151.97</v>
      </c>
      <c r="BW41" s="3" t="str">
        <f t="shared" si="20"/>
        <v>KRIS</v>
      </c>
      <c r="BX41" s="3">
        <f t="shared" si="21"/>
        <v>4</v>
      </c>
      <c r="BY41">
        <f t="shared" si="38"/>
        <v>7</v>
      </c>
      <c r="BZ41">
        <f t="shared" si="39"/>
        <v>0</v>
      </c>
      <c r="CA41">
        <f t="shared" si="40"/>
        <v>0</v>
      </c>
      <c r="CB41">
        <f t="shared" si="22"/>
        <v>0</v>
      </c>
      <c r="CC41" s="1">
        <f t="shared" si="23"/>
        <v>7</v>
      </c>
      <c r="CD41">
        <f t="shared" si="41"/>
        <v>0</v>
      </c>
      <c r="CE41">
        <f t="shared" si="42"/>
        <v>0</v>
      </c>
      <c r="CF41">
        <f t="shared" si="43"/>
        <v>0</v>
      </c>
      <c r="CG41">
        <f t="shared" si="24"/>
        <v>0</v>
      </c>
      <c r="CH41" s="1">
        <f t="shared" si="25"/>
        <v>0</v>
      </c>
      <c r="CI41">
        <f t="shared" si="44"/>
        <v>0</v>
      </c>
      <c r="CJ41">
        <f t="shared" si="45"/>
        <v>0</v>
      </c>
      <c r="CK41">
        <f t="shared" si="46"/>
        <v>0</v>
      </c>
      <c r="CL41">
        <f t="shared" si="26"/>
        <v>0</v>
      </c>
      <c r="CM41" s="1">
        <f t="shared" si="27"/>
        <v>0</v>
      </c>
      <c r="CN41">
        <f t="shared" si="47"/>
        <v>0</v>
      </c>
      <c r="CO41">
        <f t="shared" si="48"/>
        <v>3</v>
      </c>
      <c r="CP41">
        <f t="shared" si="49"/>
        <v>3</v>
      </c>
      <c r="CQ41">
        <f t="shared" si="28"/>
        <v>2</v>
      </c>
      <c r="CR41" s="1">
        <f t="shared" si="29"/>
        <v>8</v>
      </c>
      <c r="CS41">
        <f t="shared" si="50"/>
        <v>0</v>
      </c>
      <c r="CT41">
        <f t="shared" si="51"/>
        <v>0</v>
      </c>
      <c r="CU41">
        <f t="shared" si="52"/>
        <v>0</v>
      </c>
      <c r="CV41">
        <f t="shared" si="30"/>
        <v>0</v>
      </c>
      <c r="CW41" s="1">
        <f t="shared" si="31"/>
        <v>0</v>
      </c>
      <c r="CX41">
        <f t="shared" si="53"/>
        <v>0</v>
      </c>
      <c r="CY41">
        <f t="shared" si="54"/>
        <v>0</v>
      </c>
      <c r="CZ41">
        <f t="shared" si="55"/>
        <v>0</v>
      </c>
      <c r="DA41">
        <f t="shared" si="32"/>
        <v>0</v>
      </c>
      <c r="DB41" s="1">
        <f t="shared" si="33"/>
        <v>0</v>
      </c>
      <c r="DC41" s="2" t="str">
        <f t="shared" si="34"/>
        <v>✅</v>
      </c>
      <c r="DD41" s="2" t="str">
        <f t="shared" si="35"/>
        <v>✅</v>
      </c>
      <c r="DE41" s="2" t="str">
        <f t="shared" si="36"/>
        <v>✅</v>
      </c>
      <c r="DF41" s="2" t="str">
        <f t="shared" si="37"/>
        <v>✅</v>
      </c>
    </row>
    <row r="42" spans="1:110" x14ac:dyDescent="0.15">
      <c r="A42">
        <v>50</v>
      </c>
      <c r="B42" t="s">
        <v>169</v>
      </c>
      <c r="C42">
        <v>3</v>
      </c>
      <c r="D42" t="s">
        <v>69</v>
      </c>
      <c r="E42">
        <v>637056607</v>
      </c>
      <c r="F42">
        <f>(K42-J42)*86400</f>
        <v>326.99999974574894</v>
      </c>
      <c r="G42">
        <f t="shared" si="18"/>
        <v>389.00000040885061</v>
      </c>
      <c r="H42">
        <f>G42/F42</f>
        <v>1.1896024486584351</v>
      </c>
      <c r="I42" s="2" t="str">
        <f t="shared" si="19"/>
        <v>🟢</v>
      </c>
      <c r="J42" t="s">
        <v>170</v>
      </c>
      <c r="K42" t="s">
        <v>169</v>
      </c>
      <c r="L42">
        <v>7</v>
      </c>
      <c r="M42">
        <v>6</v>
      </c>
      <c r="N42">
        <v>7</v>
      </c>
      <c r="P42">
        <v>5</v>
      </c>
      <c r="Q42">
        <v>7</v>
      </c>
      <c r="R42">
        <v>7</v>
      </c>
      <c r="S42">
        <v>7</v>
      </c>
      <c r="T42">
        <v>7</v>
      </c>
      <c r="U42">
        <v>7</v>
      </c>
      <c r="V42">
        <v>7</v>
      </c>
      <c r="W42">
        <v>7</v>
      </c>
      <c r="X42">
        <v>7</v>
      </c>
      <c r="Y42">
        <v>7</v>
      </c>
      <c r="Z42">
        <v>6</v>
      </c>
      <c r="AB42">
        <v>5</v>
      </c>
      <c r="AC42">
        <v>7</v>
      </c>
      <c r="AD42">
        <v>7</v>
      </c>
      <c r="AE42">
        <v>7</v>
      </c>
      <c r="AF42">
        <v>7</v>
      </c>
      <c r="AG42">
        <v>7</v>
      </c>
      <c r="AH42">
        <v>7</v>
      </c>
      <c r="AI42">
        <v>7</v>
      </c>
      <c r="AJ42">
        <v>7</v>
      </c>
      <c r="AK42">
        <v>7</v>
      </c>
      <c r="AL42">
        <v>5</v>
      </c>
      <c r="AM42">
        <v>7</v>
      </c>
      <c r="AN42">
        <v>6</v>
      </c>
      <c r="AO42">
        <v>7</v>
      </c>
      <c r="AP42">
        <v>7</v>
      </c>
      <c r="AQ42">
        <v>7</v>
      </c>
      <c r="AR42">
        <v>7</v>
      </c>
      <c r="AS42">
        <v>7</v>
      </c>
      <c r="AT42">
        <v>7</v>
      </c>
      <c r="AU42">
        <v>6</v>
      </c>
      <c r="AV42">
        <v>6</v>
      </c>
      <c r="AW42">
        <v>5</v>
      </c>
      <c r="AX42">
        <v>4</v>
      </c>
      <c r="AY42">
        <v>6</v>
      </c>
      <c r="AZ42" t="s">
        <v>71</v>
      </c>
      <c r="BA42" t="s">
        <v>88</v>
      </c>
      <c r="BB42" t="s">
        <v>79</v>
      </c>
      <c r="BC42" t="s">
        <v>80</v>
      </c>
      <c r="BD42" t="s">
        <v>291</v>
      </c>
      <c r="BE42">
        <v>328.05</v>
      </c>
      <c r="BF42">
        <v>177.45</v>
      </c>
      <c r="BL42">
        <v>66.5</v>
      </c>
      <c r="BP42">
        <v>84.1</v>
      </c>
      <c r="BW42" s="3" t="str">
        <f t="shared" si="20"/>
        <v>KRIS</v>
      </c>
      <c r="BX42" s="3">
        <f t="shared" si="21"/>
        <v>4</v>
      </c>
      <c r="BY42">
        <f t="shared" si="38"/>
        <v>0</v>
      </c>
      <c r="BZ42">
        <f t="shared" si="39"/>
        <v>0</v>
      </c>
      <c r="CA42">
        <f t="shared" si="40"/>
        <v>0</v>
      </c>
      <c r="CB42">
        <f t="shared" si="22"/>
        <v>2</v>
      </c>
      <c r="CC42" s="1">
        <f t="shared" si="23"/>
        <v>2</v>
      </c>
      <c r="CD42">
        <f t="shared" si="41"/>
        <v>0</v>
      </c>
      <c r="CE42">
        <f t="shared" si="42"/>
        <v>0</v>
      </c>
      <c r="CF42">
        <f t="shared" si="43"/>
        <v>0</v>
      </c>
      <c r="CG42">
        <f t="shared" si="24"/>
        <v>0</v>
      </c>
      <c r="CH42" s="1">
        <f t="shared" si="25"/>
        <v>0</v>
      </c>
      <c r="CI42">
        <f t="shared" si="44"/>
        <v>0</v>
      </c>
      <c r="CJ42">
        <f t="shared" si="45"/>
        <v>0</v>
      </c>
      <c r="CK42">
        <f t="shared" si="46"/>
        <v>0</v>
      </c>
      <c r="CL42">
        <f t="shared" si="26"/>
        <v>0</v>
      </c>
      <c r="CM42" s="1">
        <f t="shared" si="27"/>
        <v>0</v>
      </c>
      <c r="CN42">
        <f t="shared" si="47"/>
        <v>7</v>
      </c>
      <c r="CO42">
        <f t="shared" si="48"/>
        <v>3</v>
      </c>
      <c r="CP42">
        <f t="shared" si="49"/>
        <v>3</v>
      </c>
      <c r="CQ42">
        <f t="shared" si="28"/>
        <v>0</v>
      </c>
      <c r="CR42" s="1">
        <f t="shared" si="29"/>
        <v>13</v>
      </c>
      <c r="CS42">
        <f t="shared" si="50"/>
        <v>0</v>
      </c>
      <c r="CT42">
        <f t="shared" si="51"/>
        <v>0</v>
      </c>
      <c r="CU42">
        <f t="shared" si="52"/>
        <v>0</v>
      </c>
      <c r="CV42">
        <f t="shared" si="30"/>
        <v>0</v>
      </c>
      <c r="CW42" s="1">
        <f t="shared" si="31"/>
        <v>0</v>
      </c>
      <c r="CX42">
        <f t="shared" si="53"/>
        <v>0</v>
      </c>
      <c r="CY42">
        <f t="shared" si="54"/>
        <v>0</v>
      </c>
      <c r="CZ42">
        <f t="shared" si="55"/>
        <v>0</v>
      </c>
      <c r="DA42">
        <f t="shared" si="32"/>
        <v>0</v>
      </c>
      <c r="DB42" s="1">
        <f t="shared" si="33"/>
        <v>0</v>
      </c>
      <c r="DC42" s="2" t="str">
        <f t="shared" si="34"/>
        <v>✅</v>
      </c>
      <c r="DD42" s="2" t="str">
        <f t="shared" si="35"/>
        <v>✅</v>
      </c>
      <c r="DE42" s="2" t="str">
        <f t="shared" si="36"/>
        <v>✅</v>
      </c>
      <c r="DF42" s="2" t="str">
        <f t="shared" si="37"/>
        <v>✅</v>
      </c>
    </row>
    <row r="43" spans="1:110" x14ac:dyDescent="0.15">
      <c r="A43">
        <v>53</v>
      </c>
      <c r="B43" t="s">
        <v>171</v>
      </c>
      <c r="C43">
        <v>3</v>
      </c>
      <c r="D43" t="s">
        <v>69</v>
      </c>
      <c r="E43">
        <v>1883558680</v>
      </c>
      <c r="F43">
        <f>(K43-J43)*86400</f>
        <v>979.99999963212758</v>
      </c>
      <c r="G43">
        <f t="shared" si="18"/>
        <v>389.00000040885061</v>
      </c>
      <c r="H43">
        <f>G43/F43</f>
        <v>0.39693877607640149</v>
      </c>
      <c r="I43" s="2" t="str">
        <f t="shared" si="19"/>
        <v>🟢</v>
      </c>
      <c r="J43" t="s">
        <v>172</v>
      </c>
      <c r="K43" t="s">
        <v>171</v>
      </c>
      <c r="L43">
        <v>4</v>
      </c>
      <c r="M43">
        <v>6</v>
      </c>
      <c r="N43">
        <v>7</v>
      </c>
      <c r="O43">
        <v>5</v>
      </c>
      <c r="P43">
        <v>4</v>
      </c>
      <c r="Q43">
        <v>6</v>
      </c>
      <c r="R43">
        <v>6</v>
      </c>
      <c r="S43">
        <v>6</v>
      </c>
      <c r="T43">
        <v>6</v>
      </c>
      <c r="U43">
        <v>5</v>
      </c>
      <c r="V43">
        <v>3</v>
      </c>
      <c r="W43">
        <v>6</v>
      </c>
      <c r="X43">
        <v>6</v>
      </c>
      <c r="Y43">
        <v>7</v>
      </c>
      <c r="Z43">
        <v>6</v>
      </c>
      <c r="AA43">
        <v>6</v>
      </c>
      <c r="AB43">
        <v>6</v>
      </c>
      <c r="AC43">
        <v>6</v>
      </c>
      <c r="AD43">
        <v>5</v>
      </c>
      <c r="AE43">
        <v>4</v>
      </c>
      <c r="AF43">
        <v>5</v>
      </c>
      <c r="AG43">
        <v>5</v>
      </c>
      <c r="AH43">
        <v>3</v>
      </c>
      <c r="AI43">
        <v>5</v>
      </c>
      <c r="AJ43">
        <v>4</v>
      </c>
      <c r="AK43">
        <v>5</v>
      </c>
      <c r="AL43">
        <v>4</v>
      </c>
      <c r="AM43">
        <v>5</v>
      </c>
      <c r="AN43">
        <v>3</v>
      </c>
      <c r="AO43">
        <v>5</v>
      </c>
      <c r="AP43">
        <v>6</v>
      </c>
      <c r="AQ43">
        <v>6</v>
      </c>
      <c r="AR43">
        <v>6</v>
      </c>
      <c r="AT43">
        <v>7</v>
      </c>
      <c r="AU43">
        <v>5</v>
      </c>
      <c r="AV43">
        <v>7</v>
      </c>
      <c r="AW43">
        <v>6</v>
      </c>
      <c r="AX43">
        <v>5</v>
      </c>
      <c r="AZ43" t="s">
        <v>77</v>
      </c>
      <c r="BA43" t="s">
        <v>88</v>
      </c>
      <c r="BB43" t="s">
        <v>105</v>
      </c>
      <c r="BC43" t="s">
        <v>74</v>
      </c>
      <c r="BD43" t="s">
        <v>291</v>
      </c>
      <c r="BE43">
        <v>980.88</v>
      </c>
      <c r="BF43">
        <v>566.82000000000005</v>
      </c>
      <c r="BL43">
        <v>82.92</v>
      </c>
      <c r="BP43">
        <v>331.14</v>
      </c>
      <c r="BW43" s="3" t="str">
        <f t="shared" si="20"/>
        <v>KRIS</v>
      </c>
      <c r="BX43" s="3">
        <f t="shared" si="21"/>
        <v>4</v>
      </c>
      <c r="BY43">
        <f t="shared" si="38"/>
        <v>0</v>
      </c>
      <c r="BZ43">
        <f t="shared" si="39"/>
        <v>0</v>
      </c>
      <c r="CA43">
        <f t="shared" si="40"/>
        <v>0</v>
      </c>
      <c r="CB43">
        <f t="shared" si="22"/>
        <v>2</v>
      </c>
      <c r="CC43" s="1">
        <f t="shared" si="23"/>
        <v>2</v>
      </c>
      <c r="CD43">
        <f t="shared" si="41"/>
        <v>0</v>
      </c>
      <c r="CE43">
        <f t="shared" si="42"/>
        <v>3</v>
      </c>
      <c r="CF43">
        <f t="shared" si="43"/>
        <v>0</v>
      </c>
      <c r="CG43">
        <f t="shared" si="24"/>
        <v>0</v>
      </c>
      <c r="CH43" s="1">
        <f t="shared" si="25"/>
        <v>3</v>
      </c>
      <c r="CI43">
        <f t="shared" si="44"/>
        <v>0</v>
      </c>
      <c r="CJ43">
        <f t="shared" si="45"/>
        <v>0</v>
      </c>
      <c r="CK43">
        <f t="shared" si="46"/>
        <v>3</v>
      </c>
      <c r="CL43">
        <f t="shared" si="26"/>
        <v>0</v>
      </c>
      <c r="CM43" s="1">
        <f t="shared" si="27"/>
        <v>3</v>
      </c>
      <c r="CN43">
        <f t="shared" si="47"/>
        <v>7</v>
      </c>
      <c r="CO43">
        <f t="shared" si="48"/>
        <v>0</v>
      </c>
      <c r="CP43">
        <f t="shared" si="49"/>
        <v>0</v>
      </c>
      <c r="CQ43">
        <f t="shared" si="28"/>
        <v>0</v>
      </c>
      <c r="CR43" s="1">
        <f t="shared" si="29"/>
        <v>7</v>
      </c>
      <c r="CS43">
        <f t="shared" si="50"/>
        <v>0</v>
      </c>
      <c r="CT43">
        <f t="shared" si="51"/>
        <v>0</v>
      </c>
      <c r="CU43">
        <f t="shared" si="52"/>
        <v>0</v>
      </c>
      <c r="CV43">
        <f t="shared" si="30"/>
        <v>0</v>
      </c>
      <c r="CW43" s="1">
        <f t="shared" si="31"/>
        <v>0</v>
      </c>
      <c r="CX43">
        <f t="shared" si="53"/>
        <v>0</v>
      </c>
      <c r="CY43">
        <f t="shared" si="54"/>
        <v>0</v>
      </c>
      <c r="CZ43">
        <f t="shared" si="55"/>
        <v>0</v>
      </c>
      <c r="DA43">
        <f t="shared" si="32"/>
        <v>0</v>
      </c>
      <c r="DB43" s="1">
        <f t="shared" si="33"/>
        <v>0</v>
      </c>
      <c r="DC43" s="2" t="str">
        <f t="shared" si="34"/>
        <v>✅</v>
      </c>
      <c r="DD43" s="2" t="str">
        <f t="shared" si="35"/>
        <v>✅</v>
      </c>
      <c r="DE43" s="2" t="str">
        <f t="shared" si="36"/>
        <v>✅</v>
      </c>
      <c r="DF43" s="2" t="str">
        <f t="shared" si="37"/>
        <v>✅</v>
      </c>
    </row>
    <row r="44" spans="1:110" x14ac:dyDescent="0.15">
      <c r="A44">
        <v>54</v>
      </c>
      <c r="B44" t="s">
        <v>173</v>
      </c>
      <c r="C44">
        <v>3</v>
      </c>
      <c r="D44" t="s">
        <v>69</v>
      </c>
      <c r="E44">
        <v>2051849388</v>
      </c>
      <c r="F44">
        <f>(K44-J44)*86400</f>
        <v>598.99999983608723</v>
      </c>
      <c r="G44">
        <f t="shared" si="18"/>
        <v>389.00000040885061</v>
      </c>
      <c r="H44">
        <f>G44/F44</f>
        <v>0.64941569368163299</v>
      </c>
      <c r="I44" s="2" t="str">
        <f t="shared" si="19"/>
        <v>🟢</v>
      </c>
      <c r="J44" t="s">
        <v>174</v>
      </c>
      <c r="K44" t="s">
        <v>173</v>
      </c>
      <c r="L44">
        <v>6</v>
      </c>
      <c r="M44">
        <v>7</v>
      </c>
      <c r="N44">
        <v>7</v>
      </c>
      <c r="O44">
        <v>7</v>
      </c>
      <c r="P44">
        <v>5</v>
      </c>
      <c r="Q44">
        <v>6</v>
      </c>
      <c r="R44">
        <v>7</v>
      </c>
      <c r="S44">
        <v>7</v>
      </c>
      <c r="T44">
        <v>7</v>
      </c>
      <c r="U44">
        <v>7</v>
      </c>
      <c r="V44">
        <v>7</v>
      </c>
      <c r="W44">
        <v>7</v>
      </c>
      <c r="X44">
        <v>5</v>
      </c>
      <c r="Y44">
        <v>5</v>
      </c>
      <c r="Z44">
        <v>4</v>
      </c>
      <c r="AA44">
        <v>4</v>
      </c>
      <c r="AB44">
        <v>6</v>
      </c>
      <c r="AC44">
        <v>4</v>
      </c>
      <c r="AD44">
        <v>6</v>
      </c>
      <c r="AE44">
        <v>6</v>
      </c>
      <c r="AF44">
        <v>7</v>
      </c>
      <c r="AG44">
        <v>7</v>
      </c>
      <c r="AH44">
        <v>5</v>
      </c>
      <c r="AI44">
        <v>6</v>
      </c>
      <c r="AJ44">
        <v>5</v>
      </c>
      <c r="AK44">
        <v>6</v>
      </c>
      <c r="AL44">
        <v>4</v>
      </c>
      <c r="AM44">
        <v>6</v>
      </c>
      <c r="AN44">
        <v>3</v>
      </c>
      <c r="AO44">
        <v>5</v>
      </c>
      <c r="AP44">
        <v>5</v>
      </c>
      <c r="AQ44">
        <v>6</v>
      </c>
      <c r="AR44">
        <v>6</v>
      </c>
      <c r="AS44">
        <v>6</v>
      </c>
      <c r="AT44">
        <v>6</v>
      </c>
      <c r="AU44">
        <v>3</v>
      </c>
      <c r="AV44">
        <v>3</v>
      </c>
      <c r="AW44">
        <v>1</v>
      </c>
      <c r="AX44">
        <v>4</v>
      </c>
      <c r="AY44">
        <v>5</v>
      </c>
      <c r="AZ44" t="s">
        <v>71</v>
      </c>
      <c r="BA44" t="s">
        <v>88</v>
      </c>
      <c r="BB44" t="s">
        <v>79</v>
      </c>
      <c r="BC44" t="s">
        <v>80</v>
      </c>
      <c r="BD44" t="s">
        <v>288</v>
      </c>
      <c r="BE44">
        <v>599.09</v>
      </c>
      <c r="BF44">
        <v>359.56</v>
      </c>
      <c r="BL44">
        <v>89.07</v>
      </c>
      <c r="BP44">
        <v>150.46</v>
      </c>
      <c r="BW44" s="3" t="str">
        <f t="shared" si="20"/>
        <v>KRIS</v>
      </c>
      <c r="BX44" s="3">
        <f t="shared" si="21"/>
        <v>4</v>
      </c>
      <c r="BY44">
        <f t="shared" si="38"/>
        <v>0</v>
      </c>
      <c r="BZ44">
        <f t="shared" si="39"/>
        <v>0</v>
      </c>
      <c r="CA44">
        <f t="shared" si="40"/>
        <v>0</v>
      </c>
      <c r="CB44">
        <f t="shared" si="22"/>
        <v>0</v>
      </c>
      <c r="CC44" s="1">
        <f t="shared" si="23"/>
        <v>0</v>
      </c>
      <c r="CD44">
        <f t="shared" si="41"/>
        <v>0</v>
      </c>
      <c r="CE44">
        <f t="shared" si="42"/>
        <v>0</v>
      </c>
      <c r="CF44">
        <f t="shared" si="43"/>
        <v>0</v>
      </c>
      <c r="CG44">
        <f t="shared" si="24"/>
        <v>0</v>
      </c>
      <c r="CH44" s="1">
        <f t="shared" si="25"/>
        <v>0</v>
      </c>
      <c r="CI44">
        <f t="shared" si="44"/>
        <v>0</v>
      </c>
      <c r="CJ44">
        <f t="shared" si="45"/>
        <v>0</v>
      </c>
      <c r="CK44">
        <f t="shared" si="46"/>
        <v>0</v>
      </c>
      <c r="CL44">
        <f t="shared" si="26"/>
        <v>2</v>
      </c>
      <c r="CM44" s="1">
        <f t="shared" si="27"/>
        <v>2</v>
      </c>
      <c r="CN44">
        <f t="shared" si="47"/>
        <v>7</v>
      </c>
      <c r="CO44">
        <f t="shared" si="48"/>
        <v>3</v>
      </c>
      <c r="CP44">
        <f t="shared" si="49"/>
        <v>3</v>
      </c>
      <c r="CQ44">
        <f t="shared" si="28"/>
        <v>0</v>
      </c>
      <c r="CR44" s="1">
        <f t="shared" si="29"/>
        <v>13</v>
      </c>
      <c r="CS44">
        <f t="shared" si="50"/>
        <v>0</v>
      </c>
      <c r="CT44">
        <f t="shared" si="51"/>
        <v>0</v>
      </c>
      <c r="CU44">
        <f t="shared" si="52"/>
        <v>0</v>
      </c>
      <c r="CV44">
        <f t="shared" si="30"/>
        <v>0</v>
      </c>
      <c r="CW44" s="1">
        <f t="shared" si="31"/>
        <v>0</v>
      </c>
      <c r="CX44">
        <f t="shared" si="53"/>
        <v>0</v>
      </c>
      <c r="CY44">
        <f t="shared" si="54"/>
        <v>0</v>
      </c>
      <c r="CZ44">
        <f t="shared" si="55"/>
        <v>0</v>
      </c>
      <c r="DA44">
        <f t="shared" si="32"/>
        <v>0</v>
      </c>
      <c r="DB44" s="1">
        <f t="shared" si="33"/>
        <v>0</v>
      </c>
      <c r="DC44" s="2" t="str">
        <f t="shared" si="34"/>
        <v>✅</v>
      </c>
      <c r="DD44" s="2" t="str">
        <f t="shared" si="35"/>
        <v>✅</v>
      </c>
      <c r="DE44" s="2" t="str">
        <f t="shared" si="36"/>
        <v>✅</v>
      </c>
      <c r="DF44" s="2" t="str">
        <f t="shared" si="37"/>
        <v>✅</v>
      </c>
    </row>
    <row r="45" spans="1:110" x14ac:dyDescent="0.15">
      <c r="A45">
        <v>55</v>
      </c>
      <c r="B45" t="s">
        <v>175</v>
      </c>
      <c r="C45">
        <v>3</v>
      </c>
      <c r="D45" t="s">
        <v>69</v>
      </c>
      <c r="E45">
        <v>587960556</v>
      </c>
      <c r="F45">
        <f>(K45-J45)*86400</f>
        <v>856.99999979697168</v>
      </c>
      <c r="G45">
        <f t="shared" si="18"/>
        <v>389.00000040885061</v>
      </c>
      <c r="H45">
        <f>G45/F45</f>
        <v>0.45390898541541075</v>
      </c>
      <c r="I45" s="2" t="str">
        <f t="shared" si="19"/>
        <v>🟢</v>
      </c>
      <c r="J45" t="s">
        <v>176</v>
      </c>
      <c r="K45" t="s">
        <v>175</v>
      </c>
      <c r="L45">
        <v>5</v>
      </c>
      <c r="M45">
        <v>5</v>
      </c>
      <c r="N45">
        <v>5</v>
      </c>
      <c r="Q45">
        <v>5</v>
      </c>
      <c r="R45">
        <v>7</v>
      </c>
      <c r="T45">
        <v>5</v>
      </c>
      <c r="U45">
        <v>6</v>
      </c>
      <c r="W45">
        <v>6</v>
      </c>
      <c r="X45">
        <v>5</v>
      </c>
      <c r="Y45">
        <v>3</v>
      </c>
      <c r="Z45">
        <v>3</v>
      </c>
      <c r="AA45">
        <v>3</v>
      </c>
      <c r="AC45">
        <v>3</v>
      </c>
      <c r="AD45">
        <v>6</v>
      </c>
      <c r="AE45">
        <v>7</v>
      </c>
      <c r="AF45">
        <v>4</v>
      </c>
      <c r="AG45">
        <v>5</v>
      </c>
      <c r="AI45">
        <v>5</v>
      </c>
      <c r="AJ45">
        <v>7</v>
      </c>
      <c r="AK45">
        <v>6</v>
      </c>
      <c r="AL45">
        <v>3</v>
      </c>
      <c r="AM45">
        <v>5</v>
      </c>
      <c r="AO45">
        <v>5</v>
      </c>
      <c r="AP45">
        <v>5</v>
      </c>
      <c r="AQ45">
        <v>4</v>
      </c>
      <c r="AT45">
        <v>5</v>
      </c>
      <c r="AU45">
        <v>2</v>
      </c>
      <c r="AW45">
        <v>2</v>
      </c>
      <c r="AZ45" t="s">
        <v>77</v>
      </c>
      <c r="BA45" t="s">
        <v>72</v>
      </c>
      <c r="BB45" t="s">
        <v>105</v>
      </c>
      <c r="BC45" t="s">
        <v>74</v>
      </c>
      <c r="BD45" t="s">
        <v>288</v>
      </c>
      <c r="BE45">
        <v>858.09</v>
      </c>
      <c r="BF45">
        <v>520.16</v>
      </c>
      <c r="BL45">
        <v>211.45</v>
      </c>
      <c r="BP45">
        <v>126.48</v>
      </c>
      <c r="BW45" s="3" t="str">
        <f t="shared" si="20"/>
        <v>JO</v>
      </c>
      <c r="BX45" s="3">
        <f t="shared" si="21"/>
        <v>3</v>
      </c>
      <c r="BY45">
        <f t="shared" si="38"/>
        <v>0</v>
      </c>
      <c r="BZ45">
        <f t="shared" si="39"/>
        <v>0</v>
      </c>
      <c r="CA45">
        <f t="shared" si="40"/>
        <v>0</v>
      </c>
      <c r="CB45">
        <f t="shared" si="22"/>
        <v>0</v>
      </c>
      <c r="CC45" s="1">
        <f t="shared" si="23"/>
        <v>0</v>
      </c>
      <c r="CD45">
        <f t="shared" si="41"/>
        <v>0</v>
      </c>
      <c r="CE45">
        <f t="shared" si="42"/>
        <v>3</v>
      </c>
      <c r="CF45">
        <f t="shared" si="43"/>
        <v>0</v>
      </c>
      <c r="CG45">
        <f t="shared" si="24"/>
        <v>0</v>
      </c>
      <c r="CH45" s="1">
        <f t="shared" si="25"/>
        <v>3</v>
      </c>
      <c r="CI45">
        <f t="shared" si="44"/>
        <v>7</v>
      </c>
      <c r="CJ45">
        <f t="shared" si="45"/>
        <v>0</v>
      </c>
      <c r="CK45">
        <f t="shared" si="46"/>
        <v>3</v>
      </c>
      <c r="CL45">
        <f t="shared" si="26"/>
        <v>2</v>
      </c>
      <c r="CM45" s="1">
        <f t="shared" si="27"/>
        <v>12</v>
      </c>
      <c r="CN45">
        <f t="shared" si="47"/>
        <v>0</v>
      </c>
      <c r="CO45">
        <f t="shared" si="48"/>
        <v>0</v>
      </c>
      <c r="CP45">
        <f t="shared" si="49"/>
        <v>0</v>
      </c>
      <c r="CQ45">
        <f t="shared" si="28"/>
        <v>0</v>
      </c>
      <c r="CR45" s="1">
        <f t="shared" si="29"/>
        <v>0</v>
      </c>
      <c r="CS45">
        <f t="shared" si="50"/>
        <v>0</v>
      </c>
      <c r="CT45">
        <f t="shared" si="51"/>
        <v>0</v>
      </c>
      <c r="CU45">
        <f t="shared" si="52"/>
        <v>0</v>
      </c>
      <c r="CV45">
        <f t="shared" si="30"/>
        <v>0</v>
      </c>
      <c r="CW45" s="1">
        <f t="shared" si="31"/>
        <v>0</v>
      </c>
      <c r="CX45">
        <f t="shared" si="53"/>
        <v>0</v>
      </c>
      <c r="CY45">
        <f t="shared" si="54"/>
        <v>0</v>
      </c>
      <c r="CZ45">
        <f t="shared" si="55"/>
        <v>0</v>
      </c>
      <c r="DA45">
        <f t="shared" si="32"/>
        <v>0</v>
      </c>
      <c r="DB45" s="1">
        <f t="shared" si="33"/>
        <v>0</v>
      </c>
      <c r="DC45" s="2" t="str">
        <f t="shared" si="34"/>
        <v>✅</v>
      </c>
      <c r="DD45" s="2" t="str">
        <f t="shared" si="35"/>
        <v>✅</v>
      </c>
      <c r="DE45" s="2" t="str">
        <f t="shared" si="36"/>
        <v>✅</v>
      </c>
      <c r="DF45" s="2" t="str">
        <f t="shared" si="37"/>
        <v>✅</v>
      </c>
    </row>
    <row r="46" spans="1:110" x14ac:dyDescent="0.15">
      <c r="A46">
        <v>57</v>
      </c>
      <c r="B46" t="s">
        <v>177</v>
      </c>
      <c r="C46">
        <v>3</v>
      </c>
      <c r="D46" t="s">
        <v>69</v>
      </c>
      <c r="E46">
        <v>1691382280</v>
      </c>
      <c r="F46">
        <f>(K46-J46)*86400</f>
        <v>686.00000005681068</v>
      </c>
      <c r="G46">
        <f t="shared" si="18"/>
        <v>389.00000040885061</v>
      </c>
      <c r="H46">
        <f>G46/F46</f>
        <v>0.56705539413503758</v>
      </c>
      <c r="I46" s="2" t="str">
        <f t="shared" si="19"/>
        <v>🟢</v>
      </c>
      <c r="J46" t="s">
        <v>178</v>
      </c>
      <c r="K46" t="s">
        <v>177</v>
      </c>
      <c r="L46">
        <v>6</v>
      </c>
      <c r="M46">
        <v>6</v>
      </c>
      <c r="N46">
        <v>7</v>
      </c>
      <c r="O46">
        <v>6</v>
      </c>
      <c r="P46">
        <v>7</v>
      </c>
      <c r="Q46">
        <v>7</v>
      </c>
      <c r="R46">
        <v>6</v>
      </c>
      <c r="S46">
        <v>7</v>
      </c>
      <c r="T46">
        <v>6</v>
      </c>
      <c r="U46">
        <v>6</v>
      </c>
      <c r="V46">
        <v>5</v>
      </c>
      <c r="W46">
        <v>7</v>
      </c>
      <c r="X46">
        <v>1</v>
      </c>
      <c r="Y46">
        <v>2</v>
      </c>
      <c r="Z46">
        <v>2</v>
      </c>
      <c r="AA46">
        <v>2</v>
      </c>
      <c r="AB46">
        <v>3</v>
      </c>
      <c r="AC46">
        <v>1</v>
      </c>
      <c r="AD46">
        <v>5</v>
      </c>
      <c r="AE46">
        <v>7</v>
      </c>
      <c r="AF46">
        <v>7</v>
      </c>
      <c r="AG46">
        <v>7</v>
      </c>
      <c r="AH46">
        <v>7</v>
      </c>
      <c r="AI46">
        <v>6</v>
      </c>
      <c r="AJ46">
        <v>5</v>
      </c>
      <c r="AK46">
        <v>6</v>
      </c>
      <c r="AL46">
        <v>3</v>
      </c>
      <c r="AM46">
        <v>5</v>
      </c>
      <c r="AN46">
        <v>3</v>
      </c>
      <c r="AO46">
        <v>4</v>
      </c>
      <c r="AP46">
        <v>6</v>
      </c>
      <c r="AQ46">
        <v>6</v>
      </c>
      <c r="AR46">
        <v>5</v>
      </c>
      <c r="AS46">
        <v>5</v>
      </c>
      <c r="AT46">
        <v>5</v>
      </c>
      <c r="AU46">
        <v>5</v>
      </c>
      <c r="AV46">
        <v>5</v>
      </c>
      <c r="AW46">
        <v>4</v>
      </c>
      <c r="AX46">
        <v>4</v>
      </c>
      <c r="AY46">
        <v>7</v>
      </c>
      <c r="AZ46" t="s">
        <v>77</v>
      </c>
      <c r="BA46" t="s">
        <v>78</v>
      </c>
      <c r="BB46" t="s">
        <v>73</v>
      </c>
      <c r="BC46" t="s">
        <v>80</v>
      </c>
      <c r="BD46" t="s">
        <v>290</v>
      </c>
      <c r="BE46">
        <v>686.79</v>
      </c>
      <c r="BF46">
        <v>317.19</v>
      </c>
      <c r="BL46">
        <v>120.8</v>
      </c>
      <c r="BP46">
        <v>248.8</v>
      </c>
      <c r="BW46" s="3" t="str">
        <f t="shared" si="20"/>
        <v>LOU</v>
      </c>
      <c r="BX46" s="3">
        <f t="shared" si="21"/>
        <v>6</v>
      </c>
      <c r="BY46">
        <f t="shared" si="38"/>
        <v>0</v>
      </c>
      <c r="BZ46">
        <f t="shared" si="39"/>
        <v>0</v>
      </c>
      <c r="CA46">
        <f t="shared" si="40"/>
        <v>0</v>
      </c>
      <c r="CB46">
        <f t="shared" si="22"/>
        <v>0</v>
      </c>
      <c r="CC46" s="1">
        <f t="shared" si="23"/>
        <v>0</v>
      </c>
      <c r="CD46">
        <f t="shared" si="41"/>
        <v>0</v>
      </c>
      <c r="CE46">
        <f t="shared" si="42"/>
        <v>0</v>
      </c>
      <c r="CF46">
        <f t="shared" si="43"/>
        <v>0</v>
      </c>
      <c r="CG46">
        <f t="shared" si="24"/>
        <v>0</v>
      </c>
      <c r="CH46" s="1">
        <f t="shared" si="25"/>
        <v>0</v>
      </c>
      <c r="CI46">
        <f t="shared" si="44"/>
        <v>0</v>
      </c>
      <c r="CJ46">
        <f t="shared" si="45"/>
        <v>3</v>
      </c>
      <c r="CK46">
        <f t="shared" si="46"/>
        <v>0</v>
      </c>
      <c r="CL46">
        <f t="shared" si="26"/>
        <v>0</v>
      </c>
      <c r="CM46" s="1">
        <f t="shared" si="27"/>
        <v>3</v>
      </c>
      <c r="CN46">
        <f t="shared" si="47"/>
        <v>0</v>
      </c>
      <c r="CO46">
        <f t="shared" si="48"/>
        <v>0</v>
      </c>
      <c r="CP46">
        <f t="shared" si="49"/>
        <v>3</v>
      </c>
      <c r="CQ46">
        <f t="shared" si="28"/>
        <v>0</v>
      </c>
      <c r="CR46" s="1">
        <f t="shared" si="29"/>
        <v>3</v>
      </c>
      <c r="CS46">
        <f t="shared" si="50"/>
        <v>0</v>
      </c>
      <c r="CT46">
        <f t="shared" si="51"/>
        <v>0</v>
      </c>
      <c r="CU46">
        <f t="shared" si="52"/>
        <v>0</v>
      </c>
      <c r="CV46">
        <f t="shared" si="30"/>
        <v>0</v>
      </c>
      <c r="CW46" s="1">
        <f t="shared" si="31"/>
        <v>0</v>
      </c>
      <c r="CX46">
        <f t="shared" si="53"/>
        <v>7</v>
      </c>
      <c r="CY46">
        <f t="shared" si="54"/>
        <v>0</v>
      </c>
      <c r="CZ46">
        <f t="shared" si="55"/>
        <v>0</v>
      </c>
      <c r="DA46">
        <f t="shared" si="32"/>
        <v>2</v>
      </c>
      <c r="DB46" s="1">
        <f t="shared" si="33"/>
        <v>9</v>
      </c>
      <c r="DC46" s="2" t="str">
        <f t="shared" si="34"/>
        <v>✅</v>
      </c>
      <c r="DD46" s="2" t="str">
        <f t="shared" si="35"/>
        <v>✅</v>
      </c>
      <c r="DE46" s="2" t="str">
        <f t="shared" si="36"/>
        <v>✅</v>
      </c>
      <c r="DF46" s="2" t="str">
        <f t="shared" si="37"/>
        <v>✅</v>
      </c>
    </row>
    <row r="47" spans="1:110" x14ac:dyDescent="0.15">
      <c r="A47">
        <v>58</v>
      </c>
      <c r="B47" t="s">
        <v>179</v>
      </c>
      <c r="C47">
        <v>3</v>
      </c>
      <c r="D47" t="s">
        <v>69</v>
      </c>
      <c r="E47">
        <v>175914725</v>
      </c>
      <c r="F47">
        <f>(K47-J47)*86400</f>
        <v>487.99999966286123</v>
      </c>
      <c r="G47">
        <f t="shared" si="18"/>
        <v>389.00000040885061</v>
      </c>
      <c r="H47">
        <f>G47/F47</f>
        <v>0.79713114892949677</v>
      </c>
      <c r="I47" s="2" t="str">
        <f t="shared" si="19"/>
        <v>🟢</v>
      </c>
      <c r="J47" t="s">
        <v>180</v>
      </c>
      <c r="K47" t="s">
        <v>179</v>
      </c>
      <c r="L47">
        <v>7</v>
      </c>
      <c r="M47">
        <v>6</v>
      </c>
      <c r="N47">
        <v>7</v>
      </c>
      <c r="O47">
        <v>6</v>
      </c>
      <c r="P47">
        <v>4</v>
      </c>
      <c r="Q47">
        <v>6</v>
      </c>
      <c r="R47">
        <v>6</v>
      </c>
      <c r="S47">
        <v>6</v>
      </c>
      <c r="T47">
        <v>5</v>
      </c>
      <c r="U47">
        <v>5</v>
      </c>
      <c r="V47">
        <v>5</v>
      </c>
      <c r="W47">
        <v>6</v>
      </c>
      <c r="X47">
        <v>3</v>
      </c>
      <c r="Y47">
        <v>3</v>
      </c>
      <c r="Z47">
        <v>3</v>
      </c>
      <c r="AA47">
        <v>3</v>
      </c>
      <c r="AB47">
        <v>2</v>
      </c>
      <c r="AC47">
        <v>2</v>
      </c>
      <c r="AD47">
        <v>6</v>
      </c>
      <c r="AE47">
        <v>6</v>
      </c>
      <c r="AF47">
        <v>6</v>
      </c>
      <c r="AG47">
        <v>6</v>
      </c>
      <c r="AH47">
        <v>4</v>
      </c>
      <c r="AI47">
        <v>7</v>
      </c>
      <c r="AJ47">
        <v>2</v>
      </c>
      <c r="AK47">
        <v>3</v>
      </c>
      <c r="AL47">
        <v>2</v>
      </c>
      <c r="AM47">
        <v>2</v>
      </c>
      <c r="AN47">
        <v>2</v>
      </c>
      <c r="AO47">
        <v>2</v>
      </c>
      <c r="AP47">
        <v>7</v>
      </c>
      <c r="AQ47">
        <v>7</v>
      </c>
      <c r="AR47">
        <v>7</v>
      </c>
      <c r="AS47">
        <v>7</v>
      </c>
      <c r="AT47">
        <v>7</v>
      </c>
      <c r="AU47">
        <v>7</v>
      </c>
      <c r="AV47">
        <v>7</v>
      </c>
      <c r="AW47">
        <v>6</v>
      </c>
      <c r="AX47">
        <v>6</v>
      </c>
      <c r="AY47">
        <v>6</v>
      </c>
      <c r="AZ47" t="s">
        <v>77</v>
      </c>
      <c r="BA47" t="s">
        <v>72</v>
      </c>
      <c r="BB47" t="s">
        <v>79</v>
      </c>
      <c r="BC47" t="s">
        <v>74</v>
      </c>
      <c r="BD47" t="s">
        <v>288</v>
      </c>
      <c r="BE47">
        <v>489.75</v>
      </c>
      <c r="BF47">
        <v>269.85000000000002</v>
      </c>
      <c r="BL47">
        <v>130.34</v>
      </c>
      <c r="BP47">
        <v>89.56</v>
      </c>
      <c r="BW47" s="3" t="str">
        <f t="shared" si="20"/>
        <v>JO</v>
      </c>
      <c r="BX47" s="3">
        <f t="shared" si="21"/>
        <v>3</v>
      </c>
      <c r="BY47">
        <f t="shared" si="38"/>
        <v>0</v>
      </c>
      <c r="BZ47">
        <f t="shared" si="39"/>
        <v>0</v>
      </c>
      <c r="CA47">
        <f t="shared" si="40"/>
        <v>0</v>
      </c>
      <c r="CB47">
        <f t="shared" si="22"/>
        <v>0</v>
      </c>
      <c r="CC47" s="1">
        <f t="shared" si="23"/>
        <v>0</v>
      </c>
      <c r="CD47">
        <f t="shared" si="41"/>
        <v>0</v>
      </c>
      <c r="CE47">
        <f t="shared" si="42"/>
        <v>0</v>
      </c>
      <c r="CF47">
        <f t="shared" si="43"/>
        <v>0</v>
      </c>
      <c r="CG47">
        <f t="shared" si="24"/>
        <v>0</v>
      </c>
      <c r="CH47" s="1">
        <f t="shared" si="25"/>
        <v>0</v>
      </c>
      <c r="CI47">
        <f t="shared" si="44"/>
        <v>7</v>
      </c>
      <c r="CJ47">
        <f t="shared" si="45"/>
        <v>0</v>
      </c>
      <c r="CK47">
        <f t="shared" si="46"/>
        <v>3</v>
      </c>
      <c r="CL47">
        <f t="shared" si="26"/>
        <v>2</v>
      </c>
      <c r="CM47" s="1">
        <f t="shared" si="27"/>
        <v>12</v>
      </c>
      <c r="CN47">
        <f t="shared" si="47"/>
        <v>0</v>
      </c>
      <c r="CO47">
        <f t="shared" si="48"/>
        <v>3</v>
      </c>
      <c r="CP47">
        <f t="shared" si="49"/>
        <v>0</v>
      </c>
      <c r="CQ47">
        <f t="shared" si="28"/>
        <v>0</v>
      </c>
      <c r="CR47" s="1">
        <f t="shared" si="29"/>
        <v>3</v>
      </c>
      <c r="CS47">
        <f t="shared" si="50"/>
        <v>0</v>
      </c>
      <c r="CT47">
        <f t="shared" si="51"/>
        <v>0</v>
      </c>
      <c r="CU47">
        <f t="shared" si="52"/>
        <v>0</v>
      </c>
      <c r="CV47">
        <f t="shared" si="30"/>
        <v>0</v>
      </c>
      <c r="CW47" s="1">
        <f t="shared" si="31"/>
        <v>0</v>
      </c>
      <c r="CX47">
        <f t="shared" si="53"/>
        <v>0</v>
      </c>
      <c r="CY47">
        <f t="shared" si="54"/>
        <v>0</v>
      </c>
      <c r="CZ47">
        <f t="shared" si="55"/>
        <v>0</v>
      </c>
      <c r="DA47">
        <f t="shared" si="32"/>
        <v>0</v>
      </c>
      <c r="DB47" s="1">
        <f t="shared" si="33"/>
        <v>0</v>
      </c>
      <c r="DC47" s="2" t="str">
        <f t="shared" si="34"/>
        <v>✅</v>
      </c>
      <c r="DD47" s="2" t="str">
        <f t="shared" si="35"/>
        <v>✅</v>
      </c>
      <c r="DE47" s="2" t="str">
        <f t="shared" si="36"/>
        <v>✅</v>
      </c>
      <c r="DF47" s="2" t="str">
        <f t="shared" si="37"/>
        <v>✅</v>
      </c>
    </row>
    <row r="48" spans="1:110" x14ac:dyDescent="0.15">
      <c r="A48">
        <v>60</v>
      </c>
      <c r="B48" t="s">
        <v>181</v>
      </c>
      <c r="C48">
        <v>3</v>
      </c>
      <c r="D48" t="s">
        <v>69</v>
      </c>
      <c r="E48">
        <v>1330173470</v>
      </c>
      <c r="F48">
        <f>(K48-J48)*86400</f>
        <v>346.00000041536987</v>
      </c>
      <c r="G48">
        <f t="shared" si="18"/>
        <v>389.00000040885061</v>
      </c>
      <c r="H48">
        <f>G48/F48</f>
        <v>1.1242774564793632</v>
      </c>
      <c r="I48" s="2" t="str">
        <f t="shared" si="19"/>
        <v>🟢</v>
      </c>
      <c r="J48" t="s">
        <v>182</v>
      </c>
      <c r="K48" t="s">
        <v>181</v>
      </c>
      <c r="L48">
        <v>6</v>
      </c>
      <c r="M48">
        <v>6</v>
      </c>
      <c r="N48">
        <v>6</v>
      </c>
      <c r="O48">
        <v>6</v>
      </c>
      <c r="P48">
        <v>4</v>
      </c>
      <c r="Q48">
        <v>6</v>
      </c>
      <c r="R48">
        <v>6</v>
      </c>
      <c r="S48">
        <v>5</v>
      </c>
      <c r="T48">
        <v>6</v>
      </c>
      <c r="U48">
        <v>5</v>
      </c>
      <c r="V48">
        <v>5</v>
      </c>
      <c r="W48">
        <v>5</v>
      </c>
      <c r="X48">
        <v>2</v>
      </c>
      <c r="Y48">
        <v>3</v>
      </c>
      <c r="Z48">
        <v>3</v>
      </c>
      <c r="AA48">
        <v>4</v>
      </c>
      <c r="AB48">
        <v>2</v>
      </c>
      <c r="AC48">
        <v>2</v>
      </c>
      <c r="AD48">
        <v>6</v>
      </c>
      <c r="AE48">
        <v>6</v>
      </c>
      <c r="AF48">
        <v>4</v>
      </c>
      <c r="AG48">
        <v>6</v>
      </c>
      <c r="AH48">
        <v>5</v>
      </c>
      <c r="AI48">
        <v>6</v>
      </c>
      <c r="AJ48">
        <v>5</v>
      </c>
      <c r="AK48">
        <v>4</v>
      </c>
      <c r="AL48">
        <v>4</v>
      </c>
      <c r="AM48">
        <v>5</v>
      </c>
      <c r="AN48">
        <v>3</v>
      </c>
      <c r="AO48">
        <v>4</v>
      </c>
      <c r="AP48">
        <v>6</v>
      </c>
      <c r="AQ48">
        <v>5</v>
      </c>
      <c r="AR48">
        <v>5</v>
      </c>
      <c r="AS48">
        <v>5</v>
      </c>
      <c r="AT48">
        <v>5</v>
      </c>
      <c r="AU48">
        <v>4</v>
      </c>
      <c r="AV48">
        <v>5</v>
      </c>
      <c r="AW48">
        <v>4</v>
      </c>
      <c r="AX48">
        <v>4</v>
      </c>
      <c r="AY48">
        <v>4</v>
      </c>
      <c r="AZ48" t="s">
        <v>71</v>
      </c>
      <c r="BA48" t="s">
        <v>88</v>
      </c>
      <c r="BB48" t="s">
        <v>105</v>
      </c>
      <c r="BC48" t="s">
        <v>80</v>
      </c>
      <c r="BD48" t="s">
        <v>292</v>
      </c>
      <c r="BE48">
        <v>347.53</v>
      </c>
      <c r="BF48">
        <v>174.32</v>
      </c>
      <c r="BL48">
        <v>86.7</v>
      </c>
      <c r="BP48">
        <v>86.51</v>
      </c>
      <c r="BW48" s="3" t="str">
        <f t="shared" si="20"/>
        <v>KRIS</v>
      </c>
      <c r="BX48" s="3">
        <f t="shared" si="21"/>
        <v>4</v>
      </c>
      <c r="BY48">
        <f t="shared" si="38"/>
        <v>0</v>
      </c>
      <c r="BZ48">
        <f t="shared" si="39"/>
        <v>0</v>
      </c>
      <c r="CA48">
        <f t="shared" si="40"/>
        <v>0</v>
      </c>
      <c r="CB48">
        <f t="shared" si="22"/>
        <v>0</v>
      </c>
      <c r="CC48" s="1">
        <f t="shared" si="23"/>
        <v>0</v>
      </c>
      <c r="CD48">
        <f t="shared" si="41"/>
        <v>0</v>
      </c>
      <c r="CE48">
        <f t="shared" si="42"/>
        <v>3</v>
      </c>
      <c r="CF48">
        <f t="shared" si="43"/>
        <v>0</v>
      </c>
      <c r="CG48">
        <f t="shared" si="24"/>
        <v>2</v>
      </c>
      <c r="CH48" s="1">
        <f t="shared" si="25"/>
        <v>5</v>
      </c>
      <c r="CI48">
        <f t="shared" si="44"/>
        <v>0</v>
      </c>
      <c r="CJ48">
        <f t="shared" si="45"/>
        <v>0</v>
      </c>
      <c r="CK48">
        <f t="shared" si="46"/>
        <v>0</v>
      </c>
      <c r="CL48">
        <f t="shared" si="26"/>
        <v>0</v>
      </c>
      <c r="CM48" s="1">
        <f t="shared" si="27"/>
        <v>0</v>
      </c>
      <c r="CN48">
        <f t="shared" si="47"/>
        <v>7</v>
      </c>
      <c r="CO48">
        <f t="shared" si="48"/>
        <v>0</v>
      </c>
      <c r="CP48">
        <f t="shared" si="49"/>
        <v>3</v>
      </c>
      <c r="CQ48">
        <f t="shared" si="28"/>
        <v>0</v>
      </c>
      <c r="CR48" s="1">
        <f t="shared" si="29"/>
        <v>10</v>
      </c>
      <c r="CS48">
        <f t="shared" si="50"/>
        <v>0</v>
      </c>
      <c r="CT48">
        <f t="shared" si="51"/>
        <v>0</v>
      </c>
      <c r="CU48">
        <f t="shared" si="52"/>
        <v>0</v>
      </c>
      <c r="CV48">
        <f t="shared" si="30"/>
        <v>0</v>
      </c>
      <c r="CW48" s="1">
        <f t="shared" si="31"/>
        <v>0</v>
      </c>
      <c r="CX48">
        <f t="shared" si="53"/>
        <v>0</v>
      </c>
      <c r="CY48">
        <f t="shared" si="54"/>
        <v>0</v>
      </c>
      <c r="CZ48">
        <f t="shared" si="55"/>
        <v>0</v>
      </c>
      <c r="DA48">
        <f t="shared" si="32"/>
        <v>0</v>
      </c>
      <c r="DB48" s="1">
        <f t="shared" si="33"/>
        <v>0</v>
      </c>
      <c r="DC48" s="2" t="str">
        <f t="shared" si="34"/>
        <v>✅</v>
      </c>
      <c r="DD48" s="2" t="str">
        <f t="shared" si="35"/>
        <v>✅</v>
      </c>
      <c r="DE48" s="2" t="str">
        <f t="shared" si="36"/>
        <v>✅</v>
      </c>
      <c r="DF48" s="2" t="str">
        <f t="shared" si="37"/>
        <v>✅</v>
      </c>
    </row>
    <row r="49" spans="1:110" x14ac:dyDescent="0.15">
      <c r="A49">
        <v>61</v>
      </c>
      <c r="B49" t="s">
        <v>183</v>
      </c>
      <c r="C49">
        <v>3</v>
      </c>
      <c r="D49" t="s">
        <v>69</v>
      </c>
      <c r="E49">
        <v>1339659131</v>
      </c>
      <c r="F49">
        <f>(K49-J49)*86400</f>
        <v>411.99999949894845</v>
      </c>
      <c r="G49">
        <f t="shared" si="18"/>
        <v>389.00000040885061</v>
      </c>
      <c r="H49">
        <f>G49/F49</f>
        <v>0.94417475942216222</v>
      </c>
      <c r="I49" s="2" t="str">
        <f t="shared" si="19"/>
        <v>🟢</v>
      </c>
      <c r="J49" t="s">
        <v>184</v>
      </c>
      <c r="K49" t="s">
        <v>183</v>
      </c>
      <c r="L49">
        <v>5</v>
      </c>
      <c r="M49">
        <v>5</v>
      </c>
      <c r="N49">
        <v>6</v>
      </c>
      <c r="O49">
        <v>5</v>
      </c>
      <c r="P49">
        <v>5</v>
      </c>
      <c r="Q49">
        <v>7</v>
      </c>
      <c r="R49">
        <v>7</v>
      </c>
      <c r="S49">
        <v>7</v>
      </c>
      <c r="T49">
        <v>6</v>
      </c>
      <c r="U49">
        <v>5</v>
      </c>
      <c r="V49">
        <v>5</v>
      </c>
      <c r="W49">
        <v>6</v>
      </c>
      <c r="X49">
        <v>6</v>
      </c>
      <c r="Y49">
        <v>7</v>
      </c>
      <c r="Z49">
        <v>6</v>
      </c>
      <c r="AA49">
        <v>6</v>
      </c>
      <c r="AB49">
        <v>5</v>
      </c>
      <c r="AC49">
        <v>5</v>
      </c>
      <c r="AD49">
        <v>6</v>
      </c>
      <c r="AE49">
        <v>6</v>
      </c>
      <c r="AF49">
        <v>6</v>
      </c>
      <c r="AG49">
        <v>7</v>
      </c>
      <c r="AH49">
        <v>5</v>
      </c>
      <c r="AI49">
        <v>7</v>
      </c>
      <c r="AJ49">
        <v>7</v>
      </c>
      <c r="AK49">
        <v>5</v>
      </c>
      <c r="AL49">
        <v>5</v>
      </c>
      <c r="AM49">
        <v>6</v>
      </c>
      <c r="AN49">
        <v>5</v>
      </c>
      <c r="AO49">
        <v>6</v>
      </c>
      <c r="AP49">
        <v>6</v>
      </c>
      <c r="AQ49">
        <v>6</v>
      </c>
      <c r="AR49">
        <v>6</v>
      </c>
      <c r="AS49">
        <v>5</v>
      </c>
      <c r="AT49">
        <v>7</v>
      </c>
      <c r="AU49">
        <v>6</v>
      </c>
      <c r="AV49">
        <v>7</v>
      </c>
      <c r="AW49">
        <v>5</v>
      </c>
      <c r="AX49">
        <v>4</v>
      </c>
      <c r="AY49">
        <v>5</v>
      </c>
      <c r="AZ49" t="s">
        <v>71</v>
      </c>
      <c r="BA49" t="s">
        <v>88</v>
      </c>
      <c r="BB49" t="s">
        <v>73</v>
      </c>
      <c r="BC49" t="s">
        <v>80</v>
      </c>
      <c r="BD49" t="s">
        <v>290</v>
      </c>
      <c r="BE49">
        <v>414.44</v>
      </c>
      <c r="BF49">
        <v>199.68</v>
      </c>
      <c r="BL49">
        <v>76.88</v>
      </c>
      <c r="BP49">
        <v>137.88</v>
      </c>
      <c r="BW49" s="3" t="str">
        <f t="shared" si="20"/>
        <v>KRIS</v>
      </c>
      <c r="BX49" s="3">
        <f t="shared" si="21"/>
        <v>4</v>
      </c>
      <c r="BY49">
        <f t="shared" si="38"/>
        <v>0</v>
      </c>
      <c r="BZ49">
        <f t="shared" si="39"/>
        <v>0</v>
      </c>
      <c r="CA49">
        <f t="shared" si="40"/>
        <v>0</v>
      </c>
      <c r="CB49">
        <f t="shared" si="22"/>
        <v>0</v>
      </c>
      <c r="CC49" s="1">
        <f t="shared" si="23"/>
        <v>0</v>
      </c>
      <c r="CD49">
        <f t="shared" si="41"/>
        <v>0</v>
      </c>
      <c r="CE49">
        <f t="shared" si="42"/>
        <v>0</v>
      </c>
      <c r="CF49">
        <f t="shared" si="43"/>
        <v>0</v>
      </c>
      <c r="CG49">
        <f t="shared" si="24"/>
        <v>0</v>
      </c>
      <c r="CH49" s="1">
        <f t="shared" si="25"/>
        <v>0</v>
      </c>
      <c r="CI49">
        <f t="shared" si="44"/>
        <v>0</v>
      </c>
      <c r="CJ49">
        <f t="shared" si="45"/>
        <v>3</v>
      </c>
      <c r="CK49">
        <f t="shared" si="46"/>
        <v>0</v>
      </c>
      <c r="CL49">
        <f t="shared" si="26"/>
        <v>0</v>
      </c>
      <c r="CM49" s="1">
        <f t="shared" si="27"/>
        <v>3</v>
      </c>
      <c r="CN49">
        <f t="shared" si="47"/>
        <v>7</v>
      </c>
      <c r="CO49">
        <f t="shared" si="48"/>
        <v>0</v>
      </c>
      <c r="CP49">
        <f t="shared" si="49"/>
        <v>3</v>
      </c>
      <c r="CQ49">
        <f t="shared" si="28"/>
        <v>0</v>
      </c>
      <c r="CR49" s="1">
        <f t="shared" si="29"/>
        <v>10</v>
      </c>
      <c r="CS49">
        <f t="shared" si="50"/>
        <v>0</v>
      </c>
      <c r="CT49">
        <f t="shared" si="51"/>
        <v>0</v>
      </c>
      <c r="CU49">
        <f t="shared" si="52"/>
        <v>0</v>
      </c>
      <c r="CV49">
        <f t="shared" si="30"/>
        <v>0</v>
      </c>
      <c r="CW49" s="1">
        <f t="shared" si="31"/>
        <v>0</v>
      </c>
      <c r="CX49">
        <f t="shared" si="53"/>
        <v>0</v>
      </c>
      <c r="CY49">
        <f t="shared" si="54"/>
        <v>0</v>
      </c>
      <c r="CZ49">
        <f t="shared" si="55"/>
        <v>0</v>
      </c>
      <c r="DA49">
        <f t="shared" si="32"/>
        <v>2</v>
      </c>
      <c r="DB49" s="1">
        <f t="shared" si="33"/>
        <v>2</v>
      </c>
      <c r="DC49" s="2" t="str">
        <f t="shared" si="34"/>
        <v>✅</v>
      </c>
      <c r="DD49" s="2" t="str">
        <f t="shared" si="35"/>
        <v>✅</v>
      </c>
      <c r="DE49" s="2" t="str">
        <f t="shared" si="36"/>
        <v>✅</v>
      </c>
      <c r="DF49" s="2" t="str">
        <f t="shared" si="37"/>
        <v>✅</v>
      </c>
    </row>
    <row r="50" spans="1:110" x14ac:dyDescent="0.15">
      <c r="A50">
        <v>62</v>
      </c>
      <c r="B50" t="s">
        <v>185</v>
      </c>
      <c r="C50">
        <v>3</v>
      </c>
      <c r="D50" t="s">
        <v>69</v>
      </c>
      <c r="E50">
        <v>766360904</v>
      </c>
      <c r="F50">
        <f>(K50-J50)*86400</f>
        <v>128.000000375323</v>
      </c>
      <c r="G50">
        <f t="shared" si="18"/>
        <v>389.00000040885061</v>
      </c>
      <c r="H50">
        <f>G50/F50</f>
        <v>3.0390624942829731</v>
      </c>
      <c r="I50" s="2" t="str">
        <f t="shared" si="19"/>
        <v>🔴</v>
      </c>
      <c r="J50" t="s">
        <v>186</v>
      </c>
      <c r="K50" t="s">
        <v>185</v>
      </c>
      <c r="L50">
        <v>6</v>
      </c>
      <c r="M50">
        <v>5</v>
      </c>
      <c r="N50">
        <v>6</v>
      </c>
      <c r="O50">
        <v>6</v>
      </c>
      <c r="P50">
        <v>6</v>
      </c>
      <c r="Q50">
        <v>6</v>
      </c>
      <c r="R50">
        <v>6</v>
      </c>
      <c r="S50">
        <v>5</v>
      </c>
      <c r="T50">
        <v>4</v>
      </c>
      <c r="U50">
        <v>5</v>
      </c>
      <c r="V50">
        <v>6</v>
      </c>
      <c r="W50">
        <v>6</v>
      </c>
      <c r="X50">
        <v>5</v>
      </c>
      <c r="Y50">
        <v>6</v>
      </c>
      <c r="Z50">
        <v>5</v>
      </c>
      <c r="AA50">
        <v>6</v>
      </c>
      <c r="AB50">
        <v>5</v>
      </c>
      <c r="AC50">
        <v>6</v>
      </c>
      <c r="AD50">
        <v>5</v>
      </c>
      <c r="AE50">
        <v>6</v>
      </c>
      <c r="AF50">
        <v>6</v>
      </c>
      <c r="AG50">
        <v>6</v>
      </c>
      <c r="AH50">
        <v>5</v>
      </c>
      <c r="AI50">
        <v>7</v>
      </c>
      <c r="AJ50">
        <v>6</v>
      </c>
      <c r="AK50">
        <v>5</v>
      </c>
      <c r="AL50">
        <v>5</v>
      </c>
      <c r="AM50">
        <v>6</v>
      </c>
      <c r="AN50">
        <v>6</v>
      </c>
      <c r="AO50">
        <v>5</v>
      </c>
      <c r="AP50">
        <v>6</v>
      </c>
      <c r="AQ50">
        <v>5</v>
      </c>
      <c r="AR50">
        <v>5</v>
      </c>
      <c r="AS50">
        <v>6</v>
      </c>
      <c r="AT50">
        <v>6</v>
      </c>
      <c r="AU50">
        <v>6</v>
      </c>
      <c r="AV50">
        <v>6</v>
      </c>
      <c r="AW50">
        <v>5</v>
      </c>
      <c r="AX50">
        <v>6</v>
      </c>
      <c r="AY50">
        <v>6</v>
      </c>
      <c r="AZ50" t="s">
        <v>77</v>
      </c>
      <c r="BA50" t="s">
        <v>78</v>
      </c>
      <c r="BB50" t="s">
        <v>73</v>
      </c>
      <c r="BC50" t="s">
        <v>84</v>
      </c>
      <c r="BD50" t="s">
        <v>291</v>
      </c>
      <c r="BE50">
        <v>128.97999999999999</v>
      </c>
      <c r="BF50">
        <v>74.34</v>
      </c>
      <c r="BL50">
        <v>13.55</v>
      </c>
      <c r="BP50">
        <v>41.09</v>
      </c>
      <c r="BW50" s="3" t="str">
        <f t="shared" si="20"/>
        <v>LOU</v>
      </c>
      <c r="BX50" s="3">
        <f t="shared" si="21"/>
        <v>6</v>
      </c>
      <c r="BY50">
        <f t="shared" si="38"/>
        <v>0</v>
      </c>
      <c r="BZ50">
        <f t="shared" si="39"/>
        <v>0</v>
      </c>
      <c r="CA50">
        <f t="shared" si="40"/>
        <v>0</v>
      </c>
      <c r="CB50">
        <f t="shared" si="22"/>
        <v>2</v>
      </c>
      <c r="CC50" s="1">
        <f t="shared" si="23"/>
        <v>2</v>
      </c>
      <c r="CD50">
        <f t="shared" si="41"/>
        <v>0</v>
      </c>
      <c r="CE50">
        <f t="shared" si="42"/>
        <v>0</v>
      </c>
      <c r="CF50">
        <f t="shared" si="43"/>
        <v>0</v>
      </c>
      <c r="CG50">
        <f t="shared" si="24"/>
        <v>0</v>
      </c>
      <c r="CH50" s="1">
        <f t="shared" si="25"/>
        <v>0</v>
      </c>
      <c r="CI50">
        <f t="shared" si="44"/>
        <v>0</v>
      </c>
      <c r="CJ50">
        <f t="shared" si="45"/>
        <v>3</v>
      </c>
      <c r="CK50">
        <f t="shared" si="46"/>
        <v>0</v>
      </c>
      <c r="CL50">
        <f t="shared" si="26"/>
        <v>0</v>
      </c>
      <c r="CM50" s="1">
        <f t="shared" si="27"/>
        <v>3</v>
      </c>
      <c r="CN50">
        <f t="shared" si="47"/>
        <v>0</v>
      </c>
      <c r="CO50">
        <f t="shared" si="48"/>
        <v>0</v>
      </c>
      <c r="CP50">
        <f t="shared" si="49"/>
        <v>0</v>
      </c>
      <c r="CQ50">
        <f t="shared" si="28"/>
        <v>0</v>
      </c>
      <c r="CR50" s="1">
        <f t="shared" si="29"/>
        <v>0</v>
      </c>
      <c r="CS50">
        <f t="shared" si="50"/>
        <v>0</v>
      </c>
      <c r="CT50">
        <f t="shared" si="51"/>
        <v>0</v>
      </c>
      <c r="CU50">
        <f t="shared" si="52"/>
        <v>0</v>
      </c>
      <c r="CV50">
        <f t="shared" si="30"/>
        <v>0</v>
      </c>
      <c r="CW50" s="1">
        <f t="shared" si="31"/>
        <v>0</v>
      </c>
      <c r="CX50">
        <f t="shared" si="53"/>
        <v>7</v>
      </c>
      <c r="CY50">
        <f t="shared" si="54"/>
        <v>0</v>
      </c>
      <c r="CZ50">
        <f t="shared" si="55"/>
        <v>3</v>
      </c>
      <c r="DA50">
        <f t="shared" si="32"/>
        <v>0</v>
      </c>
      <c r="DB50" s="1">
        <f t="shared" si="33"/>
        <v>10</v>
      </c>
      <c r="DC50" s="2" t="str">
        <f t="shared" si="34"/>
        <v>✅</v>
      </c>
      <c r="DD50" s="2" t="str">
        <f t="shared" si="35"/>
        <v>✅</v>
      </c>
      <c r="DE50" s="2" t="str">
        <f t="shared" si="36"/>
        <v>✅</v>
      </c>
      <c r="DF50" s="2" t="str">
        <f t="shared" si="37"/>
        <v>✅</v>
      </c>
    </row>
    <row r="51" spans="1:110" x14ac:dyDescent="0.15">
      <c r="A51">
        <v>63</v>
      </c>
      <c r="B51" t="s">
        <v>187</v>
      </c>
      <c r="C51">
        <v>3</v>
      </c>
      <c r="D51" t="s">
        <v>69</v>
      </c>
      <c r="E51">
        <v>905682544</v>
      </c>
      <c r="F51">
        <f>(K51-J51)*86400</f>
        <v>374.00000004563481</v>
      </c>
      <c r="G51">
        <f t="shared" si="18"/>
        <v>389.00000040885061</v>
      </c>
      <c r="H51">
        <f>G51/F51</f>
        <v>1.0401069528379292</v>
      </c>
      <c r="I51" s="2" t="str">
        <f t="shared" si="19"/>
        <v>🟢</v>
      </c>
      <c r="J51" t="s">
        <v>188</v>
      </c>
      <c r="K51" t="s">
        <v>187</v>
      </c>
      <c r="L51">
        <v>5</v>
      </c>
      <c r="M51">
        <v>3</v>
      </c>
      <c r="N51">
        <v>3</v>
      </c>
      <c r="O51">
        <v>3</v>
      </c>
      <c r="P51">
        <v>5</v>
      </c>
      <c r="Q51">
        <v>4</v>
      </c>
      <c r="R51">
        <v>7</v>
      </c>
      <c r="S51">
        <v>7</v>
      </c>
      <c r="T51">
        <v>6</v>
      </c>
      <c r="U51">
        <v>6</v>
      </c>
      <c r="V51">
        <v>6</v>
      </c>
      <c r="W51">
        <v>7</v>
      </c>
      <c r="X51">
        <v>6</v>
      </c>
      <c r="Y51">
        <v>7</v>
      </c>
      <c r="Z51">
        <v>6</v>
      </c>
      <c r="AA51">
        <v>6</v>
      </c>
      <c r="AB51">
        <v>6</v>
      </c>
      <c r="AC51">
        <v>7</v>
      </c>
      <c r="AD51">
        <v>3</v>
      </c>
      <c r="AE51">
        <v>3</v>
      </c>
      <c r="AF51">
        <v>4</v>
      </c>
      <c r="AG51">
        <v>3</v>
      </c>
      <c r="AH51">
        <v>4</v>
      </c>
      <c r="AI51">
        <v>3</v>
      </c>
      <c r="AJ51">
        <v>7</v>
      </c>
      <c r="AK51">
        <v>7</v>
      </c>
      <c r="AL51">
        <v>7</v>
      </c>
      <c r="AM51">
        <v>7</v>
      </c>
      <c r="AN51">
        <v>5</v>
      </c>
      <c r="AO51">
        <v>7</v>
      </c>
      <c r="AP51">
        <v>6</v>
      </c>
      <c r="AQ51">
        <v>6</v>
      </c>
      <c r="AR51">
        <v>5</v>
      </c>
      <c r="AS51">
        <v>6</v>
      </c>
      <c r="AT51">
        <v>7</v>
      </c>
      <c r="AU51">
        <v>7</v>
      </c>
      <c r="AV51">
        <v>7</v>
      </c>
      <c r="AW51">
        <v>7</v>
      </c>
      <c r="AX51">
        <v>7</v>
      </c>
      <c r="AY51">
        <v>7</v>
      </c>
      <c r="AZ51" t="s">
        <v>87</v>
      </c>
      <c r="BA51" t="s">
        <v>88</v>
      </c>
      <c r="BB51" t="s">
        <v>83</v>
      </c>
      <c r="BC51" t="s">
        <v>80</v>
      </c>
      <c r="BD51" t="s">
        <v>292</v>
      </c>
      <c r="BE51">
        <v>375.56</v>
      </c>
      <c r="BF51">
        <v>152.58000000000001</v>
      </c>
      <c r="BL51">
        <v>70.67</v>
      </c>
      <c r="BP51">
        <v>152.31</v>
      </c>
      <c r="BW51" s="3" t="str">
        <f t="shared" si="20"/>
        <v>KRIS</v>
      </c>
      <c r="BX51" s="3">
        <f t="shared" si="21"/>
        <v>4</v>
      </c>
      <c r="BY51">
        <f t="shared" si="38"/>
        <v>0</v>
      </c>
      <c r="BZ51">
        <f t="shared" si="39"/>
        <v>0</v>
      </c>
      <c r="CA51">
        <f t="shared" si="40"/>
        <v>0</v>
      </c>
      <c r="CB51">
        <f t="shared" si="22"/>
        <v>0</v>
      </c>
      <c r="CC51" s="1">
        <f t="shared" si="23"/>
        <v>0</v>
      </c>
      <c r="CD51">
        <f t="shared" si="41"/>
        <v>0</v>
      </c>
      <c r="CE51">
        <f t="shared" si="42"/>
        <v>0</v>
      </c>
      <c r="CF51">
        <f t="shared" si="43"/>
        <v>0</v>
      </c>
      <c r="CG51">
        <f t="shared" si="24"/>
        <v>2</v>
      </c>
      <c r="CH51" s="1">
        <f t="shared" si="25"/>
        <v>2</v>
      </c>
      <c r="CI51">
        <f t="shared" si="44"/>
        <v>0</v>
      </c>
      <c r="CJ51">
        <f t="shared" si="45"/>
        <v>0</v>
      </c>
      <c r="CK51">
        <f t="shared" si="46"/>
        <v>0</v>
      </c>
      <c r="CL51">
        <f t="shared" si="26"/>
        <v>0</v>
      </c>
      <c r="CM51" s="1">
        <f t="shared" si="27"/>
        <v>0</v>
      </c>
      <c r="CN51">
        <f t="shared" si="47"/>
        <v>7</v>
      </c>
      <c r="CO51">
        <f t="shared" si="48"/>
        <v>0</v>
      </c>
      <c r="CP51">
        <f t="shared" si="49"/>
        <v>3</v>
      </c>
      <c r="CQ51">
        <f t="shared" si="28"/>
        <v>0</v>
      </c>
      <c r="CR51" s="1">
        <f t="shared" si="29"/>
        <v>10</v>
      </c>
      <c r="CS51">
        <f t="shared" si="50"/>
        <v>0</v>
      </c>
      <c r="CT51">
        <f t="shared" si="51"/>
        <v>0</v>
      </c>
      <c r="CU51">
        <f t="shared" si="52"/>
        <v>0</v>
      </c>
      <c r="CV51">
        <f t="shared" si="30"/>
        <v>0</v>
      </c>
      <c r="CW51" s="1">
        <f t="shared" si="31"/>
        <v>0</v>
      </c>
      <c r="CX51">
        <f t="shared" si="53"/>
        <v>0</v>
      </c>
      <c r="CY51">
        <f t="shared" si="54"/>
        <v>3</v>
      </c>
      <c r="CZ51">
        <f t="shared" si="55"/>
        <v>0</v>
      </c>
      <c r="DA51">
        <f t="shared" si="32"/>
        <v>0</v>
      </c>
      <c r="DB51" s="1">
        <f t="shared" si="33"/>
        <v>3</v>
      </c>
      <c r="DC51" s="2" t="str">
        <f t="shared" si="34"/>
        <v>✅</v>
      </c>
      <c r="DD51" s="2" t="str">
        <f t="shared" si="35"/>
        <v>✅</v>
      </c>
      <c r="DE51" s="2" t="str">
        <f t="shared" si="36"/>
        <v>✅</v>
      </c>
      <c r="DF51" s="2" t="str">
        <f t="shared" si="37"/>
        <v>✅</v>
      </c>
    </row>
    <row r="52" spans="1:110" x14ac:dyDescent="0.15">
      <c r="A52">
        <v>64</v>
      </c>
      <c r="B52" t="s">
        <v>189</v>
      </c>
      <c r="C52">
        <v>3</v>
      </c>
      <c r="D52" t="s">
        <v>69</v>
      </c>
      <c r="E52">
        <v>1459269531</v>
      </c>
      <c r="F52">
        <f>(K52-J52)*86400</f>
        <v>428.00000009592623</v>
      </c>
      <c r="G52">
        <f t="shared" si="18"/>
        <v>389.00000040885061</v>
      </c>
      <c r="H52">
        <f>G52/F52</f>
        <v>0.9088785054244517</v>
      </c>
      <c r="I52" s="2" t="str">
        <f t="shared" si="19"/>
        <v>🟢</v>
      </c>
      <c r="J52" t="s">
        <v>190</v>
      </c>
      <c r="K52" t="s">
        <v>189</v>
      </c>
      <c r="L52">
        <v>6</v>
      </c>
      <c r="M52">
        <v>6</v>
      </c>
      <c r="N52">
        <v>7</v>
      </c>
      <c r="O52">
        <v>6</v>
      </c>
      <c r="P52">
        <v>5</v>
      </c>
      <c r="Q52">
        <v>6</v>
      </c>
      <c r="R52">
        <v>7</v>
      </c>
      <c r="S52">
        <v>7</v>
      </c>
      <c r="T52">
        <v>6</v>
      </c>
      <c r="U52">
        <v>6</v>
      </c>
      <c r="V52">
        <v>5</v>
      </c>
      <c r="W52">
        <v>7</v>
      </c>
      <c r="X52">
        <v>4</v>
      </c>
      <c r="Y52">
        <v>4</v>
      </c>
      <c r="Z52">
        <v>4</v>
      </c>
      <c r="AA52">
        <v>4</v>
      </c>
      <c r="AB52">
        <v>5</v>
      </c>
      <c r="AC52">
        <v>5</v>
      </c>
      <c r="AD52">
        <v>6</v>
      </c>
      <c r="AE52">
        <v>7</v>
      </c>
      <c r="AF52">
        <v>6</v>
      </c>
      <c r="AG52">
        <v>6</v>
      </c>
      <c r="AH52">
        <v>6</v>
      </c>
      <c r="AI52">
        <v>6</v>
      </c>
      <c r="AJ52">
        <v>6</v>
      </c>
      <c r="AK52">
        <v>7</v>
      </c>
      <c r="AL52">
        <v>5</v>
      </c>
      <c r="AM52">
        <v>6</v>
      </c>
      <c r="AN52">
        <v>5</v>
      </c>
      <c r="AO52">
        <v>6</v>
      </c>
      <c r="AP52">
        <v>6</v>
      </c>
      <c r="AQ52">
        <v>7</v>
      </c>
      <c r="AR52">
        <v>6</v>
      </c>
      <c r="AS52">
        <v>6</v>
      </c>
      <c r="AT52">
        <v>7</v>
      </c>
      <c r="AU52">
        <v>7</v>
      </c>
      <c r="AV52">
        <v>7</v>
      </c>
      <c r="AY52">
        <v>7</v>
      </c>
      <c r="AZ52" t="s">
        <v>87</v>
      </c>
      <c r="BA52" t="s">
        <v>78</v>
      </c>
      <c r="BB52" t="s">
        <v>83</v>
      </c>
      <c r="BC52" t="s">
        <v>74</v>
      </c>
      <c r="BD52" t="s">
        <v>288</v>
      </c>
      <c r="BE52">
        <v>429.47</v>
      </c>
      <c r="BF52">
        <v>290.83</v>
      </c>
      <c r="BL52">
        <v>57.4</v>
      </c>
      <c r="BP52">
        <v>81.239999999999995</v>
      </c>
      <c r="BW52" s="3" t="str">
        <f t="shared" si="20"/>
        <v>LOU</v>
      </c>
      <c r="BX52" s="3">
        <f t="shared" si="21"/>
        <v>6</v>
      </c>
      <c r="BY52">
        <f t="shared" si="38"/>
        <v>0</v>
      </c>
      <c r="BZ52">
        <f t="shared" si="39"/>
        <v>0</v>
      </c>
      <c r="CA52">
        <f t="shared" si="40"/>
        <v>0</v>
      </c>
      <c r="CB52">
        <f t="shared" si="22"/>
        <v>0</v>
      </c>
      <c r="CC52" s="1">
        <f t="shared" si="23"/>
        <v>0</v>
      </c>
      <c r="CD52">
        <f t="shared" si="41"/>
        <v>0</v>
      </c>
      <c r="CE52">
        <f t="shared" si="42"/>
        <v>0</v>
      </c>
      <c r="CF52">
        <f t="shared" si="43"/>
        <v>0</v>
      </c>
      <c r="CG52">
        <f t="shared" si="24"/>
        <v>0</v>
      </c>
      <c r="CH52" s="1">
        <f t="shared" si="25"/>
        <v>0</v>
      </c>
      <c r="CI52">
        <f t="shared" si="44"/>
        <v>0</v>
      </c>
      <c r="CJ52">
        <f t="shared" si="45"/>
        <v>0</v>
      </c>
      <c r="CK52">
        <f t="shared" si="46"/>
        <v>3</v>
      </c>
      <c r="CL52">
        <f t="shared" si="26"/>
        <v>2</v>
      </c>
      <c r="CM52" s="1">
        <f t="shared" si="27"/>
        <v>5</v>
      </c>
      <c r="CN52">
        <f t="shared" si="47"/>
        <v>0</v>
      </c>
      <c r="CO52">
        <f t="shared" si="48"/>
        <v>0</v>
      </c>
      <c r="CP52">
        <f t="shared" si="49"/>
        <v>0</v>
      </c>
      <c r="CQ52">
        <f t="shared" si="28"/>
        <v>0</v>
      </c>
      <c r="CR52" s="1">
        <f t="shared" si="29"/>
        <v>0</v>
      </c>
      <c r="CS52">
        <f t="shared" si="50"/>
        <v>0</v>
      </c>
      <c r="CT52">
        <f t="shared" si="51"/>
        <v>0</v>
      </c>
      <c r="CU52">
        <f t="shared" si="52"/>
        <v>0</v>
      </c>
      <c r="CV52">
        <f t="shared" si="30"/>
        <v>0</v>
      </c>
      <c r="CW52" s="1">
        <f t="shared" si="31"/>
        <v>0</v>
      </c>
      <c r="CX52">
        <f t="shared" si="53"/>
        <v>7</v>
      </c>
      <c r="CY52">
        <f t="shared" si="54"/>
        <v>3</v>
      </c>
      <c r="CZ52">
        <f t="shared" si="55"/>
        <v>0</v>
      </c>
      <c r="DA52">
        <f t="shared" si="32"/>
        <v>0</v>
      </c>
      <c r="DB52" s="1">
        <f t="shared" si="33"/>
        <v>10</v>
      </c>
      <c r="DC52" s="2" t="str">
        <f t="shared" si="34"/>
        <v>✅</v>
      </c>
      <c r="DD52" s="2" t="str">
        <f t="shared" si="35"/>
        <v>✅</v>
      </c>
      <c r="DE52" s="2" t="str">
        <f t="shared" si="36"/>
        <v>✅</v>
      </c>
      <c r="DF52" s="2" t="str">
        <f t="shared" si="37"/>
        <v>✅</v>
      </c>
    </row>
    <row r="53" spans="1:110" x14ac:dyDescent="0.15">
      <c r="A53">
        <v>67</v>
      </c>
      <c r="B53" t="s">
        <v>191</v>
      </c>
      <c r="C53">
        <v>3</v>
      </c>
      <c r="D53" t="s">
        <v>69</v>
      </c>
      <c r="E53">
        <v>2032012601</v>
      </c>
      <c r="F53">
        <f>(K53-J53)*86400</f>
        <v>168.00000029616058</v>
      </c>
      <c r="G53">
        <f t="shared" si="18"/>
        <v>389.00000040885061</v>
      </c>
      <c r="H53">
        <f>G53/F53</f>
        <v>2.3154761888279634</v>
      </c>
      <c r="I53" s="2" t="str">
        <f t="shared" si="19"/>
        <v>🔴</v>
      </c>
      <c r="J53" t="s">
        <v>192</v>
      </c>
      <c r="K53" t="s">
        <v>191</v>
      </c>
      <c r="L53">
        <v>7</v>
      </c>
      <c r="M53">
        <v>7</v>
      </c>
      <c r="N53">
        <v>7</v>
      </c>
      <c r="O53">
        <v>6</v>
      </c>
      <c r="P53">
        <v>6</v>
      </c>
      <c r="Q53">
        <v>7</v>
      </c>
      <c r="R53">
        <v>7</v>
      </c>
      <c r="S53">
        <v>6</v>
      </c>
      <c r="T53">
        <v>5</v>
      </c>
      <c r="U53">
        <v>5</v>
      </c>
      <c r="V53">
        <v>4</v>
      </c>
      <c r="W53">
        <v>6</v>
      </c>
      <c r="X53">
        <v>5</v>
      </c>
      <c r="Y53">
        <v>5</v>
      </c>
      <c r="Z53">
        <v>4</v>
      </c>
      <c r="AA53">
        <v>4</v>
      </c>
      <c r="AB53">
        <v>4</v>
      </c>
      <c r="AC53">
        <v>5</v>
      </c>
      <c r="AD53">
        <v>7</v>
      </c>
      <c r="AE53">
        <v>7</v>
      </c>
      <c r="AF53">
        <v>7</v>
      </c>
      <c r="AG53">
        <v>7</v>
      </c>
      <c r="AH53">
        <v>7</v>
      </c>
      <c r="AI53">
        <v>7</v>
      </c>
      <c r="AJ53">
        <v>7</v>
      </c>
      <c r="AK53">
        <v>5</v>
      </c>
      <c r="AL53">
        <v>5</v>
      </c>
      <c r="AM53">
        <v>6</v>
      </c>
      <c r="AN53">
        <v>4</v>
      </c>
      <c r="AO53">
        <v>7</v>
      </c>
      <c r="AP53">
        <v>5</v>
      </c>
      <c r="AQ53">
        <v>5</v>
      </c>
      <c r="AR53">
        <v>6</v>
      </c>
      <c r="AS53">
        <v>5</v>
      </c>
      <c r="AT53">
        <v>6</v>
      </c>
      <c r="AU53">
        <v>5</v>
      </c>
      <c r="AV53">
        <v>5</v>
      </c>
      <c r="AW53">
        <v>5</v>
      </c>
      <c r="AX53">
        <v>3</v>
      </c>
      <c r="AY53">
        <v>6</v>
      </c>
      <c r="AZ53" t="s">
        <v>77</v>
      </c>
      <c r="BA53" t="s">
        <v>120</v>
      </c>
      <c r="BB53" t="s">
        <v>79</v>
      </c>
      <c r="BC53" t="s">
        <v>80</v>
      </c>
      <c r="BD53" t="s">
        <v>288</v>
      </c>
      <c r="BE53">
        <v>169.97</v>
      </c>
      <c r="BF53">
        <v>95.54</v>
      </c>
      <c r="BL53">
        <v>33.64</v>
      </c>
      <c r="BP53">
        <v>40.79</v>
      </c>
      <c r="BW53" s="3" t="str">
        <f t="shared" si="20"/>
        <v>QUINN</v>
      </c>
      <c r="BX53" s="3">
        <f t="shared" si="21"/>
        <v>5</v>
      </c>
      <c r="BY53">
        <f t="shared" si="38"/>
        <v>0</v>
      </c>
      <c r="BZ53">
        <f t="shared" si="39"/>
        <v>0</v>
      </c>
      <c r="CA53">
        <f t="shared" si="40"/>
        <v>0</v>
      </c>
      <c r="CB53">
        <f t="shared" si="22"/>
        <v>0</v>
      </c>
      <c r="CC53" s="1">
        <f t="shared" si="23"/>
        <v>0</v>
      </c>
      <c r="CD53">
        <f t="shared" si="41"/>
        <v>0</v>
      </c>
      <c r="CE53">
        <f t="shared" si="42"/>
        <v>0</v>
      </c>
      <c r="CF53">
        <f t="shared" si="43"/>
        <v>0</v>
      </c>
      <c r="CG53">
        <f t="shared" si="24"/>
        <v>0</v>
      </c>
      <c r="CH53" s="1">
        <f t="shared" si="25"/>
        <v>0</v>
      </c>
      <c r="CI53">
        <f t="shared" si="44"/>
        <v>0</v>
      </c>
      <c r="CJ53">
        <f t="shared" si="45"/>
        <v>0</v>
      </c>
      <c r="CK53">
        <f t="shared" si="46"/>
        <v>0</v>
      </c>
      <c r="CL53">
        <f t="shared" si="26"/>
        <v>2</v>
      </c>
      <c r="CM53" s="1">
        <f t="shared" si="27"/>
        <v>2</v>
      </c>
      <c r="CN53">
        <f t="shared" si="47"/>
        <v>0</v>
      </c>
      <c r="CO53">
        <f t="shared" si="48"/>
        <v>3</v>
      </c>
      <c r="CP53">
        <f t="shared" si="49"/>
        <v>3</v>
      </c>
      <c r="CQ53">
        <f t="shared" si="28"/>
        <v>0</v>
      </c>
      <c r="CR53" s="1">
        <f t="shared" si="29"/>
        <v>6</v>
      </c>
      <c r="CS53">
        <f t="shared" si="50"/>
        <v>7</v>
      </c>
      <c r="CT53">
        <f t="shared" si="51"/>
        <v>0</v>
      </c>
      <c r="CU53">
        <f t="shared" si="52"/>
        <v>0</v>
      </c>
      <c r="CV53">
        <f t="shared" si="30"/>
        <v>0</v>
      </c>
      <c r="CW53" s="1">
        <f t="shared" si="31"/>
        <v>7</v>
      </c>
      <c r="CX53">
        <f t="shared" si="53"/>
        <v>0</v>
      </c>
      <c r="CY53">
        <f t="shared" si="54"/>
        <v>0</v>
      </c>
      <c r="CZ53">
        <f t="shared" si="55"/>
        <v>0</v>
      </c>
      <c r="DA53">
        <f t="shared" si="32"/>
        <v>0</v>
      </c>
      <c r="DB53" s="1">
        <f t="shared" si="33"/>
        <v>0</v>
      </c>
      <c r="DC53" s="2" t="str">
        <f t="shared" si="34"/>
        <v>✅</v>
      </c>
      <c r="DD53" s="2" t="str">
        <f t="shared" si="35"/>
        <v>✅</v>
      </c>
      <c r="DE53" s="2" t="str">
        <f t="shared" si="36"/>
        <v>✅</v>
      </c>
      <c r="DF53" s="2" t="str">
        <f t="shared" si="37"/>
        <v>✅</v>
      </c>
    </row>
    <row r="54" spans="1:110" x14ac:dyDescent="0.15">
      <c r="A54">
        <v>71</v>
      </c>
      <c r="B54" t="s">
        <v>193</v>
      </c>
      <c r="C54">
        <v>3</v>
      </c>
      <c r="D54" t="s">
        <v>69</v>
      </c>
      <c r="E54">
        <v>1966660656</v>
      </c>
      <c r="F54">
        <f>(K54-J54)*86400</f>
        <v>333.99999949615449</v>
      </c>
      <c r="G54">
        <f t="shared" si="18"/>
        <v>389.00000040885061</v>
      </c>
      <c r="H54">
        <f>G54/F54</f>
        <v>1.1646706616636668</v>
      </c>
      <c r="I54" s="2" t="str">
        <f t="shared" si="19"/>
        <v>🟢</v>
      </c>
      <c r="J54" t="s">
        <v>194</v>
      </c>
      <c r="K54" t="s">
        <v>193</v>
      </c>
      <c r="L54">
        <v>7</v>
      </c>
      <c r="M54">
        <v>7</v>
      </c>
      <c r="N54">
        <v>7</v>
      </c>
      <c r="O54">
        <v>7</v>
      </c>
      <c r="P54">
        <v>4</v>
      </c>
      <c r="Q54">
        <v>7</v>
      </c>
      <c r="R54">
        <v>7</v>
      </c>
      <c r="S54">
        <v>7</v>
      </c>
      <c r="T54">
        <v>7</v>
      </c>
      <c r="U54">
        <v>7</v>
      </c>
      <c r="W54">
        <v>7</v>
      </c>
      <c r="X54">
        <v>4</v>
      </c>
      <c r="Y54">
        <v>3</v>
      </c>
      <c r="Z54">
        <v>2</v>
      </c>
      <c r="AA54">
        <v>4</v>
      </c>
      <c r="AB54">
        <v>5</v>
      </c>
      <c r="AC54">
        <v>4</v>
      </c>
      <c r="AD54">
        <v>6</v>
      </c>
      <c r="AE54">
        <v>6</v>
      </c>
      <c r="AF54">
        <v>6</v>
      </c>
      <c r="AG54">
        <v>6</v>
      </c>
      <c r="AH54">
        <v>2</v>
      </c>
      <c r="AI54">
        <v>6</v>
      </c>
      <c r="AJ54">
        <v>7</v>
      </c>
      <c r="AK54">
        <v>7</v>
      </c>
      <c r="AL54">
        <v>7</v>
      </c>
      <c r="AM54">
        <v>7</v>
      </c>
      <c r="AO54">
        <v>7</v>
      </c>
      <c r="AP54">
        <v>6</v>
      </c>
      <c r="AQ54">
        <v>6</v>
      </c>
      <c r="AR54">
        <v>5</v>
      </c>
      <c r="AS54">
        <v>6</v>
      </c>
      <c r="AT54">
        <v>6</v>
      </c>
      <c r="AU54">
        <v>4</v>
      </c>
      <c r="AV54">
        <v>4</v>
      </c>
      <c r="AW54">
        <v>5</v>
      </c>
      <c r="AX54">
        <v>1</v>
      </c>
      <c r="AY54">
        <v>7</v>
      </c>
      <c r="AZ54" t="s">
        <v>71</v>
      </c>
      <c r="BA54" t="s">
        <v>88</v>
      </c>
      <c r="BB54" t="s">
        <v>105</v>
      </c>
      <c r="BC54" t="s">
        <v>80</v>
      </c>
      <c r="BD54" t="s">
        <v>291</v>
      </c>
      <c r="BE54">
        <v>335.07</v>
      </c>
      <c r="BF54">
        <v>198.2</v>
      </c>
      <c r="BL54">
        <v>54.65</v>
      </c>
      <c r="BP54">
        <v>82.22</v>
      </c>
      <c r="BW54" s="3" t="str">
        <f t="shared" si="20"/>
        <v>KRIS</v>
      </c>
      <c r="BX54" s="3">
        <f t="shared" si="21"/>
        <v>4</v>
      </c>
      <c r="BY54">
        <f t="shared" si="38"/>
        <v>0</v>
      </c>
      <c r="BZ54">
        <f t="shared" si="39"/>
        <v>0</v>
      </c>
      <c r="CA54">
        <f t="shared" si="40"/>
        <v>0</v>
      </c>
      <c r="CB54">
        <f t="shared" si="22"/>
        <v>2</v>
      </c>
      <c r="CC54" s="1">
        <f t="shared" si="23"/>
        <v>2</v>
      </c>
      <c r="CD54">
        <f t="shared" si="41"/>
        <v>0</v>
      </c>
      <c r="CE54">
        <f t="shared" si="42"/>
        <v>3</v>
      </c>
      <c r="CF54">
        <f t="shared" si="43"/>
        <v>0</v>
      </c>
      <c r="CG54">
        <f t="shared" si="24"/>
        <v>0</v>
      </c>
      <c r="CH54" s="1">
        <f t="shared" si="25"/>
        <v>3</v>
      </c>
      <c r="CI54">
        <f t="shared" si="44"/>
        <v>0</v>
      </c>
      <c r="CJ54">
        <f t="shared" si="45"/>
        <v>0</v>
      </c>
      <c r="CK54">
        <f t="shared" si="46"/>
        <v>0</v>
      </c>
      <c r="CL54">
        <f t="shared" si="26"/>
        <v>0</v>
      </c>
      <c r="CM54" s="1">
        <f t="shared" si="27"/>
        <v>0</v>
      </c>
      <c r="CN54">
        <f t="shared" si="47"/>
        <v>7</v>
      </c>
      <c r="CO54">
        <f t="shared" si="48"/>
        <v>0</v>
      </c>
      <c r="CP54">
        <f t="shared" si="49"/>
        <v>3</v>
      </c>
      <c r="CQ54">
        <f t="shared" si="28"/>
        <v>0</v>
      </c>
      <c r="CR54" s="1">
        <f t="shared" si="29"/>
        <v>10</v>
      </c>
      <c r="CS54">
        <f t="shared" si="50"/>
        <v>0</v>
      </c>
      <c r="CT54">
        <f t="shared" si="51"/>
        <v>0</v>
      </c>
      <c r="CU54">
        <f t="shared" si="52"/>
        <v>0</v>
      </c>
      <c r="CV54">
        <f t="shared" si="30"/>
        <v>0</v>
      </c>
      <c r="CW54" s="1">
        <f t="shared" si="31"/>
        <v>0</v>
      </c>
      <c r="CX54">
        <f t="shared" si="53"/>
        <v>0</v>
      </c>
      <c r="CY54">
        <f t="shared" si="54"/>
        <v>0</v>
      </c>
      <c r="CZ54">
        <f t="shared" si="55"/>
        <v>0</v>
      </c>
      <c r="DA54">
        <f t="shared" si="32"/>
        <v>0</v>
      </c>
      <c r="DB54" s="1">
        <f t="shared" si="33"/>
        <v>0</v>
      </c>
      <c r="DC54" s="2" t="str">
        <f t="shared" si="34"/>
        <v>✅</v>
      </c>
      <c r="DD54" s="2" t="str">
        <f t="shared" si="35"/>
        <v>✅</v>
      </c>
      <c r="DE54" s="2" t="str">
        <f t="shared" si="36"/>
        <v>✅</v>
      </c>
      <c r="DF54" s="2" t="str">
        <f t="shared" si="37"/>
        <v>✅</v>
      </c>
    </row>
    <row r="55" spans="1:110" x14ac:dyDescent="0.15">
      <c r="A55">
        <v>73</v>
      </c>
      <c r="B55" t="s">
        <v>195</v>
      </c>
      <c r="C55">
        <v>3</v>
      </c>
      <c r="D55" t="s">
        <v>92</v>
      </c>
      <c r="E55">
        <v>735415597</v>
      </c>
      <c r="F55">
        <f>(K55-J55)*86400</f>
        <v>1310.9999996842816</v>
      </c>
      <c r="G55">
        <f t="shared" si="18"/>
        <v>389.00000040885061</v>
      </c>
      <c r="H55">
        <f>G55/F55</f>
        <v>0.29672006140543905</v>
      </c>
      <c r="I55" s="2" t="str">
        <f t="shared" si="19"/>
        <v>🟢</v>
      </c>
      <c r="J55" t="s">
        <v>196</v>
      </c>
      <c r="K55" t="s">
        <v>195</v>
      </c>
      <c r="L55">
        <v>5</v>
      </c>
      <c r="M55">
        <v>5</v>
      </c>
      <c r="N55">
        <v>7</v>
      </c>
      <c r="O55">
        <v>5</v>
      </c>
      <c r="P55">
        <v>6</v>
      </c>
      <c r="Q55">
        <v>6</v>
      </c>
      <c r="R55">
        <v>6</v>
      </c>
      <c r="S55">
        <v>6</v>
      </c>
      <c r="T55">
        <v>5</v>
      </c>
      <c r="U55">
        <v>7</v>
      </c>
      <c r="V55">
        <v>5</v>
      </c>
      <c r="W55">
        <v>6</v>
      </c>
      <c r="X55">
        <v>6</v>
      </c>
      <c r="Y55">
        <v>6</v>
      </c>
      <c r="Z55">
        <v>4</v>
      </c>
      <c r="AA55">
        <v>4</v>
      </c>
      <c r="AB55">
        <v>4</v>
      </c>
      <c r="AC55">
        <v>5</v>
      </c>
      <c r="AD55">
        <v>5</v>
      </c>
      <c r="AE55">
        <v>4</v>
      </c>
      <c r="AF55">
        <v>5</v>
      </c>
      <c r="AG55">
        <v>4</v>
      </c>
      <c r="AH55">
        <v>4</v>
      </c>
      <c r="AI55">
        <v>4</v>
      </c>
      <c r="AJ55">
        <v>7</v>
      </c>
      <c r="AK55">
        <v>7</v>
      </c>
      <c r="AL55">
        <v>7</v>
      </c>
      <c r="AM55">
        <v>6</v>
      </c>
      <c r="AN55">
        <v>6</v>
      </c>
      <c r="AO55">
        <v>7</v>
      </c>
      <c r="AP55">
        <v>6</v>
      </c>
      <c r="AQ55">
        <v>5</v>
      </c>
      <c r="AR55">
        <v>6</v>
      </c>
      <c r="AS55">
        <v>6</v>
      </c>
      <c r="AT55">
        <v>6</v>
      </c>
      <c r="AU55">
        <v>6</v>
      </c>
      <c r="AV55">
        <v>5</v>
      </c>
      <c r="AW55">
        <v>5</v>
      </c>
      <c r="AX55">
        <v>4</v>
      </c>
      <c r="AY55">
        <v>7</v>
      </c>
      <c r="AZ55" t="s">
        <v>77</v>
      </c>
      <c r="BA55" t="s">
        <v>78</v>
      </c>
      <c r="BB55" t="s">
        <v>79</v>
      </c>
      <c r="BC55" t="s">
        <v>80</v>
      </c>
      <c r="BD55" t="s">
        <v>290</v>
      </c>
      <c r="BE55">
        <v>1311.42</v>
      </c>
      <c r="BF55">
        <v>866.02</v>
      </c>
      <c r="BL55">
        <v>192.02</v>
      </c>
      <c r="BP55">
        <v>253.38</v>
      </c>
      <c r="BW55" s="3" t="str">
        <f t="shared" si="20"/>
        <v>LOU</v>
      </c>
      <c r="BX55" s="3">
        <f t="shared" si="21"/>
        <v>6</v>
      </c>
      <c r="BY55">
        <f t="shared" si="38"/>
        <v>0</v>
      </c>
      <c r="BZ55">
        <f t="shared" si="39"/>
        <v>0</v>
      </c>
      <c r="CA55">
        <f t="shared" si="40"/>
        <v>0</v>
      </c>
      <c r="CB55">
        <f t="shared" si="22"/>
        <v>0</v>
      </c>
      <c r="CC55" s="1">
        <f t="shared" si="23"/>
        <v>0</v>
      </c>
      <c r="CD55">
        <f t="shared" si="41"/>
        <v>0</v>
      </c>
      <c r="CE55">
        <f t="shared" si="42"/>
        <v>0</v>
      </c>
      <c r="CF55">
        <f t="shared" si="43"/>
        <v>0</v>
      </c>
      <c r="CG55">
        <f t="shared" si="24"/>
        <v>0</v>
      </c>
      <c r="CH55" s="1">
        <f t="shared" si="25"/>
        <v>0</v>
      </c>
      <c r="CI55">
        <f t="shared" si="44"/>
        <v>0</v>
      </c>
      <c r="CJ55">
        <f t="shared" si="45"/>
        <v>0</v>
      </c>
      <c r="CK55">
        <f t="shared" si="46"/>
        <v>0</v>
      </c>
      <c r="CL55">
        <f t="shared" si="26"/>
        <v>0</v>
      </c>
      <c r="CM55" s="1">
        <f t="shared" si="27"/>
        <v>0</v>
      </c>
      <c r="CN55">
        <f t="shared" si="47"/>
        <v>0</v>
      </c>
      <c r="CO55">
        <f t="shared" si="48"/>
        <v>3</v>
      </c>
      <c r="CP55">
        <f t="shared" si="49"/>
        <v>3</v>
      </c>
      <c r="CQ55">
        <f t="shared" si="28"/>
        <v>0</v>
      </c>
      <c r="CR55" s="1">
        <f t="shared" si="29"/>
        <v>6</v>
      </c>
      <c r="CS55">
        <f t="shared" si="50"/>
        <v>0</v>
      </c>
      <c r="CT55">
        <f t="shared" si="51"/>
        <v>0</v>
      </c>
      <c r="CU55">
        <f t="shared" si="52"/>
        <v>0</v>
      </c>
      <c r="CV55">
        <f t="shared" si="30"/>
        <v>0</v>
      </c>
      <c r="CW55" s="1">
        <f t="shared" si="31"/>
        <v>0</v>
      </c>
      <c r="CX55">
        <f t="shared" si="53"/>
        <v>7</v>
      </c>
      <c r="CY55">
        <f t="shared" si="54"/>
        <v>0</v>
      </c>
      <c r="CZ55">
        <f t="shared" si="55"/>
        <v>0</v>
      </c>
      <c r="DA55">
        <f t="shared" si="32"/>
        <v>2</v>
      </c>
      <c r="DB55" s="1">
        <f t="shared" si="33"/>
        <v>9</v>
      </c>
      <c r="DC55" s="2" t="str">
        <f t="shared" si="34"/>
        <v>✅</v>
      </c>
      <c r="DD55" s="2" t="str">
        <f t="shared" si="35"/>
        <v>✅</v>
      </c>
      <c r="DE55" s="2" t="str">
        <f t="shared" si="36"/>
        <v>✅</v>
      </c>
      <c r="DF55" s="2" t="str">
        <f t="shared" si="37"/>
        <v>✅</v>
      </c>
    </row>
    <row r="56" spans="1:110" x14ac:dyDescent="0.15">
      <c r="A56">
        <v>77</v>
      </c>
      <c r="B56" t="s">
        <v>197</v>
      </c>
      <c r="C56">
        <v>3</v>
      </c>
      <c r="D56" t="s">
        <v>92</v>
      </c>
      <c r="E56">
        <v>256239771</v>
      </c>
      <c r="F56">
        <f>(K56-J56)*86400</f>
        <v>619.00000011082739</v>
      </c>
      <c r="G56">
        <f t="shared" si="18"/>
        <v>389.00000040885061</v>
      </c>
      <c r="H56">
        <f>G56/F56</f>
        <v>0.62843295692924561</v>
      </c>
      <c r="I56" s="2" t="str">
        <f t="shared" si="19"/>
        <v>🟢</v>
      </c>
      <c r="J56" t="s">
        <v>198</v>
      </c>
      <c r="K56" t="s">
        <v>197</v>
      </c>
      <c r="L56">
        <v>6</v>
      </c>
      <c r="M56">
        <v>5</v>
      </c>
      <c r="N56">
        <v>7</v>
      </c>
      <c r="O56">
        <v>7</v>
      </c>
      <c r="P56">
        <v>5</v>
      </c>
      <c r="Q56">
        <v>6</v>
      </c>
      <c r="R56">
        <v>7</v>
      </c>
      <c r="S56">
        <v>7</v>
      </c>
      <c r="T56">
        <v>7</v>
      </c>
      <c r="U56">
        <v>7</v>
      </c>
      <c r="V56">
        <v>4</v>
      </c>
      <c r="W56">
        <v>7</v>
      </c>
      <c r="X56">
        <v>5</v>
      </c>
      <c r="Y56">
        <v>5</v>
      </c>
      <c r="Z56">
        <v>7</v>
      </c>
      <c r="AA56">
        <v>6</v>
      </c>
      <c r="AB56">
        <v>4</v>
      </c>
      <c r="AC56">
        <v>5</v>
      </c>
      <c r="AD56">
        <v>7</v>
      </c>
      <c r="AE56">
        <v>6</v>
      </c>
      <c r="AF56">
        <v>7</v>
      </c>
      <c r="AG56">
        <v>6</v>
      </c>
      <c r="AH56">
        <v>6</v>
      </c>
      <c r="AI56">
        <v>7</v>
      </c>
      <c r="AJ56">
        <v>5</v>
      </c>
      <c r="AK56">
        <v>5</v>
      </c>
      <c r="AL56">
        <v>4</v>
      </c>
      <c r="AM56">
        <v>6</v>
      </c>
      <c r="AN56">
        <v>4</v>
      </c>
      <c r="AO56">
        <v>7</v>
      </c>
      <c r="AP56">
        <v>6</v>
      </c>
      <c r="AQ56">
        <v>7</v>
      </c>
      <c r="AR56">
        <v>6</v>
      </c>
      <c r="AS56">
        <v>6</v>
      </c>
      <c r="AT56">
        <v>6</v>
      </c>
      <c r="AU56">
        <v>5</v>
      </c>
      <c r="AV56">
        <v>5</v>
      </c>
      <c r="AW56">
        <v>3</v>
      </c>
      <c r="AX56">
        <v>1</v>
      </c>
      <c r="AY56">
        <v>6</v>
      </c>
      <c r="AZ56" t="s">
        <v>77</v>
      </c>
      <c r="BA56" t="s">
        <v>100</v>
      </c>
      <c r="BB56" t="s">
        <v>95</v>
      </c>
      <c r="BC56" t="s">
        <v>80</v>
      </c>
      <c r="BD56" t="s">
        <v>293</v>
      </c>
      <c r="BE56">
        <v>620.21</v>
      </c>
      <c r="BF56">
        <v>360.06</v>
      </c>
      <c r="BL56">
        <v>99.73</v>
      </c>
      <c r="BP56">
        <v>160.41999999999999</v>
      </c>
      <c r="BW56" s="3" t="str">
        <f t="shared" si="20"/>
        <v>PAT</v>
      </c>
      <c r="BX56" s="3">
        <f t="shared" si="21"/>
        <v>1</v>
      </c>
      <c r="BY56">
        <f t="shared" si="38"/>
        <v>7</v>
      </c>
      <c r="BZ56">
        <f t="shared" si="39"/>
        <v>3</v>
      </c>
      <c r="CA56">
        <f t="shared" si="40"/>
        <v>0</v>
      </c>
      <c r="CB56">
        <f t="shared" si="22"/>
        <v>0</v>
      </c>
      <c r="CC56" s="1">
        <f t="shared" si="23"/>
        <v>10</v>
      </c>
      <c r="CD56">
        <f t="shared" si="41"/>
        <v>0</v>
      </c>
      <c r="CE56">
        <f t="shared" si="42"/>
        <v>0</v>
      </c>
      <c r="CF56">
        <f t="shared" si="43"/>
        <v>0</v>
      </c>
      <c r="CG56">
        <f t="shared" si="24"/>
        <v>0</v>
      </c>
      <c r="CH56" s="1">
        <f t="shared" si="25"/>
        <v>0</v>
      </c>
      <c r="CI56">
        <f t="shared" si="44"/>
        <v>0</v>
      </c>
      <c r="CJ56">
        <f t="shared" si="45"/>
        <v>0</v>
      </c>
      <c r="CK56">
        <f t="shared" si="46"/>
        <v>0</v>
      </c>
      <c r="CL56">
        <f t="shared" si="26"/>
        <v>0</v>
      </c>
      <c r="CM56" s="1">
        <f t="shared" si="27"/>
        <v>0</v>
      </c>
      <c r="CN56">
        <f t="shared" si="47"/>
        <v>0</v>
      </c>
      <c r="CO56">
        <f t="shared" si="48"/>
        <v>0</v>
      </c>
      <c r="CP56">
        <f t="shared" si="49"/>
        <v>3</v>
      </c>
      <c r="CQ56">
        <f t="shared" si="28"/>
        <v>0</v>
      </c>
      <c r="CR56" s="1">
        <f t="shared" si="29"/>
        <v>3</v>
      </c>
      <c r="CS56">
        <f t="shared" si="50"/>
        <v>0</v>
      </c>
      <c r="CT56">
        <f t="shared" si="51"/>
        <v>0</v>
      </c>
      <c r="CU56">
        <f t="shared" si="52"/>
        <v>0</v>
      </c>
      <c r="CV56">
        <f t="shared" si="30"/>
        <v>2</v>
      </c>
      <c r="CW56" s="1">
        <f t="shared" si="31"/>
        <v>2</v>
      </c>
      <c r="CX56">
        <f t="shared" si="53"/>
        <v>0</v>
      </c>
      <c r="CY56">
        <f t="shared" si="54"/>
        <v>0</v>
      </c>
      <c r="CZ56">
        <f t="shared" si="55"/>
        <v>0</v>
      </c>
      <c r="DA56">
        <f t="shared" si="32"/>
        <v>0</v>
      </c>
      <c r="DB56" s="1">
        <f t="shared" si="33"/>
        <v>0</v>
      </c>
      <c r="DC56" s="2" t="str">
        <f t="shared" si="34"/>
        <v>✅</v>
      </c>
      <c r="DD56" s="2" t="str">
        <f t="shared" si="35"/>
        <v>✅</v>
      </c>
      <c r="DE56" s="2" t="str">
        <f t="shared" si="36"/>
        <v>✅</v>
      </c>
      <c r="DF56" s="2" t="str">
        <f t="shared" si="37"/>
        <v>✅</v>
      </c>
    </row>
    <row r="57" spans="1:110" x14ac:dyDescent="0.15">
      <c r="A57">
        <v>78</v>
      </c>
      <c r="B57" t="s">
        <v>199</v>
      </c>
      <c r="C57">
        <v>3</v>
      </c>
      <c r="D57" t="s">
        <v>69</v>
      </c>
      <c r="E57">
        <v>1345495015</v>
      </c>
      <c r="F57">
        <f>(K57-J57)*86400</f>
        <v>920.99999967031181</v>
      </c>
      <c r="G57">
        <f t="shared" si="18"/>
        <v>389.00000040885061</v>
      </c>
      <c r="H57">
        <f>G57/F57</f>
        <v>0.42236699299467972</v>
      </c>
      <c r="I57" s="2" t="str">
        <f t="shared" si="19"/>
        <v>🟢</v>
      </c>
      <c r="J57" t="s">
        <v>200</v>
      </c>
      <c r="K57" t="s">
        <v>199</v>
      </c>
      <c r="L57">
        <v>6</v>
      </c>
      <c r="M57">
        <v>7</v>
      </c>
      <c r="N57">
        <v>5</v>
      </c>
      <c r="O57">
        <v>6</v>
      </c>
      <c r="P57">
        <v>4</v>
      </c>
      <c r="Q57">
        <v>7</v>
      </c>
      <c r="R57">
        <v>7</v>
      </c>
      <c r="S57">
        <v>7</v>
      </c>
      <c r="T57">
        <v>6</v>
      </c>
      <c r="U57">
        <v>7</v>
      </c>
      <c r="V57">
        <v>4</v>
      </c>
      <c r="W57">
        <v>7</v>
      </c>
      <c r="X57">
        <v>6</v>
      </c>
      <c r="Y57">
        <v>7</v>
      </c>
      <c r="Z57">
        <v>6</v>
      </c>
      <c r="AA57">
        <v>5</v>
      </c>
      <c r="AB57">
        <v>5</v>
      </c>
      <c r="AC57">
        <v>6</v>
      </c>
      <c r="AD57">
        <v>7</v>
      </c>
      <c r="AE57">
        <v>7</v>
      </c>
      <c r="AF57">
        <v>6</v>
      </c>
      <c r="AG57">
        <v>7</v>
      </c>
      <c r="AH57">
        <v>6</v>
      </c>
      <c r="AI57">
        <v>7</v>
      </c>
      <c r="AU57">
        <v>5</v>
      </c>
      <c r="AV57">
        <v>5</v>
      </c>
      <c r="AW57">
        <v>5</v>
      </c>
      <c r="AX57">
        <v>4</v>
      </c>
      <c r="AY57">
        <v>5</v>
      </c>
      <c r="AZ57" t="s">
        <v>71</v>
      </c>
      <c r="BA57" t="s">
        <v>88</v>
      </c>
      <c r="BB57" t="s">
        <v>79</v>
      </c>
      <c r="BC57" t="s">
        <v>80</v>
      </c>
      <c r="BD57" t="s">
        <v>292</v>
      </c>
      <c r="BE57">
        <v>922.52</v>
      </c>
      <c r="BF57">
        <v>713.7</v>
      </c>
      <c r="BL57">
        <v>65.989999999999995</v>
      </c>
      <c r="BP57">
        <v>142.83000000000001</v>
      </c>
      <c r="BW57" s="3" t="str">
        <f t="shared" si="20"/>
        <v>KRIS</v>
      </c>
      <c r="BX57" s="3">
        <f t="shared" si="21"/>
        <v>4</v>
      </c>
      <c r="BY57">
        <f t="shared" si="38"/>
        <v>0</v>
      </c>
      <c r="BZ57">
        <f t="shared" si="39"/>
        <v>0</v>
      </c>
      <c r="CA57">
        <f t="shared" si="40"/>
        <v>0</v>
      </c>
      <c r="CB57">
        <f t="shared" si="22"/>
        <v>0</v>
      </c>
      <c r="CC57" s="1">
        <f t="shared" si="23"/>
        <v>0</v>
      </c>
      <c r="CD57">
        <f t="shared" si="41"/>
        <v>0</v>
      </c>
      <c r="CE57">
        <f t="shared" si="42"/>
        <v>0</v>
      </c>
      <c r="CF57">
        <f t="shared" si="43"/>
        <v>0</v>
      </c>
      <c r="CG57">
        <f t="shared" si="24"/>
        <v>2</v>
      </c>
      <c r="CH57" s="1">
        <f t="shared" si="25"/>
        <v>2</v>
      </c>
      <c r="CI57">
        <f t="shared" si="44"/>
        <v>0</v>
      </c>
      <c r="CJ57">
        <f t="shared" si="45"/>
        <v>0</v>
      </c>
      <c r="CK57">
        <f t="shared" si="46"/>
        <v>0</v>
      </c>
      <c r="CL57">
        <f t="shared" si="26"/>
        <v>0</v>
      </c>
      <c r="CM57" s="1">
        <f t="shared" si="27"/>
        <v>0</v>
      </c>
      <c r="CN57">
        <f t="shared" si="47"/>
        <v>7</v>
      </c>
      <c r="CO57">
        <f t="shared" si="48"/>
        <v>3</v>
      </c>
      <c r="CP57">
        <f t="shared" si="49"/>
        <v>3</v>
      </c>
      <c r="CQ57">
        <f t="shared" si="28"/>
        <v>0</v>
      </c>
      <c r="CR57" s="1">
        <f t="shared" si="29"/>
        <v>13</v>
      </c>
      <c r="CS57">
        <f t="shared" si="50"/>
        <v>0</v>
      </c>
      <c r="CT57">
        <f t="shared" si="51"/>
        <v>0</v>
      </c>
      <c r="CU57">
        <f t="shared" si="52"/>
        <v>0</v>
      </c>
      <c r="CV57">
        <f t="shared" si="30"/>
        <v>0</v>
      </c>
      <c r="CW57" s="1">
        <f t="shared" si="31"/>
        <v>0</v>
      </c>
      <c r="CX57">
        <f t="shared" si="53"/>
        <v>0</v>
      </c>
      <c r="CY57">
        <f t="shared" si="54"/>
        <v>0</v>
      </c>
      <c r="CZ57">
        <f t="shared" si="55"/>
        <v>0</v>
      </c>
      <c r="DA57">
        <f t="shared" si="32"/>
        <v>0</v>
      </c>
      <c r="DB57" s="1">
        <f t="shared" si="33"/>
        <v>0</v>
      </c>
      <c r="DC57" s="2" t="str">
        <f t="shared" si="34"/>
        <v>✅</v>
      </c>
      <c r="DD57" s="2" t="str">
        <f t="shared" si="35"/>
        <v>✅</v>
      </c>
      <c r="DE57" s="2" t="str">
        <f t="shared" si="36"/>
        <v>✅</v>
      </c>
      <c r="DF57" s="2" t="str">
        <f t="shared" si="37"/>
        <v>✅</v>
      </c>
    </row>
    <row r="58" spans="1:110" x14ac:dyDescent="0.15">
      <c r="A58">
        <v>79</v>
      </c>
      <c r="B58" t="s">
        <v>201</v>
      </c>
      <c r="C58">
        <v>3</v>
      </c>
      <c r="D58" t="s">
        <v>69</v>
      </c>
      <c r="E58">
        <v>772593416</v>
      </c>
      <c r="F58">
        <f>(K58-J58)*86400</f>
        <v>237.00000008102506</v>
      </c>
      <c r="G58">
        <f t="shared" si="18"/>
        <v>389.00000040885061</v>
      </c>
      <c r="H58">
        <f>G58/F58</f>
        <v>1.6413502121344308</v>
      </c>
      <c r="I58" s="2" t="str">
        <f t="shared" si="19"/>
        <v>🟢</v>
      </c>
      <c r="J58" t="s">
        <v>202</v>
      </c>
      <c r="K58" t="s">
        <v>201</v>
      </c>
      <c r="L58">
        <v>5</v>
      </c>
      <c r="M58">
        <v>5</v>
      </c>
      <c r="N58">
        <v>4</v>
      </c>
      <c r="O58">
        <v>6</v>
      </c>
      <c r="P58">
        <v>4</v>
      </c>
      <c r="Q58">
        <v>5</v>
      </c>
      <c r="R58">
        <v>7</v>
      </c>
      <c r="S58">
        <v>7</v>
      </c>
      <c r="T58">
        <v>7</v>
      </c>
      <c r="U58">
        <v>7</v>
      </c>
      <c r="V58">
        <v>7</v>
      </c>
      <c r="W58">
        <v>7</v>
      </c>
      <c r="X58">
        <v>3</v>
      </c>
      <c r="Y58">
        <v>3</v>
      </c>
      <c r="Z58">
        <v>3</v>
      </c>
      <c r="AA58">
        <v>3</v>
      </c>
      <c r="AB58">
        <v>2</v>
      </c>
      <c r="AC58">
        <v>4</v>
      </c>
      <c r="AD58">
        <v>5</v>
      </c>
      <c r="AE58">
        <v>5</v>
      </c>
      <c r="AF58">
        <v>3</v>
      </c>
      <c r="AG58">
        <v>5</v>
      </c>
      <c r="AH58">
        <v>6</v>
      </c>
      <c r="AI58">
        <v>5</v>
      </c>
      <c r="AJ58">
        <v>6</v>
      </c>
      <c r="AK58">
        <v>5</v>
      </c>
      <c r="AL58">
        <v>5</v>
      </c>
      <c r="AM58">
        <v>6</v>
      </c>
      <c r="AN58">
        <v>5</v>
      </c>
      <c r="AO58">
        <v>6</v>
      </c>
      <c r="AP58">
        <v>5</v>
      </c>
      <c r="AQ58">
        <v>6</v>
      </c>
      <c r="AR58">
        <v>6</v>
      </c>
      <c r="AS58">
        <v>5</v>
      </c>
      <c r="AT58">
        <v>6</v>
      </c>
      <c r="AU58">
        <v>7</v>
      </c>
      <c r="AV58">
        <v>5</v>
      </c>
      <c r="AW58">
        <v>6</v>
      </c>
      <c r="AX58">
        <v>6</v>
      </c>
      <c r="AY58">
        <v>6</v>
      </c>
      <c r="AZ58" t="s">
        <v>87</v>
      </c>
      <c r="BA58" t="s">
        <v>88</v>
      </c>
      <c r="BB58" t="s">
        <v>95</v>
      </c>
      <c r="BC58" t="s">
        <v>80</v>
      </c>
      <c r="BD58" t="s">
        <v>291</v>
      </c>
      <c r="BE58">
        <v>236.18</v>
      </c>
      <c r="BF58">
        <v>132.08000000000001</v>
      </c>
      <c r="BL58">
        <v>51.06</v>
      </c>
      <c r="BP58">
        <v>53.04</v>
      </c>
      <c r="BW58" s="3" t="str">
        <f t="shared" si="20"/>
        <v>KRIS</v>
      </c>
      <c r="BX58" s="3">
        <f t="shared" si="21"/>
        <v>4</v>
      </c>
      <c r="BY58">
        <f t="shared" si="38"/>
        <v>0</v>
      </c>
      <c r="BZ58">
        <f t="shared" si="39"/>
        <v>3</v>
      </c>
      <c r="CA58">
        <f t="shared" si="40"/>
        <v>0</v>
      </c>
      <c r="CB58">
        <f t="shared" si="22"/>
        <v>2</v>
      </c>
      <c r="CC58" s="1">
        <f t="shared" si="23"/>
        <v>5</v>
      </c>
      <c r="CD58">
        <f t="shared" si="41"/>
        <v>0</v>
      </c>
      <c r="CE58">
        <f t="shared" si="42"/>
        <v>0</v>
      </c>
      <c r="CF58">
        <f t="shared" si="43"/>
        <v>0</v>
      </c>
      <c r="CG58">
        <f t="shared" si="24"/>
        <v>0</v>
      </c>
      <c r="CH58" s="1">
        <f t="shared" si="25"/>
        <v>0</v>
      </c>
      <c r="CI58">
        <f t="shared" si="44"/>
        <v>0</v>
      </c>
      <c r="CJ58">
        <f t="shared" si="45"/>
        <v>0</v>
      </c>
      <c r="CK58">
        <f t="shared" si="46"/>
        <v>0</v>
      </c>
      <c r="CL58">
        <f t="shared" si="26"/>
        <v>0</v>
      </c>
      <c r="CM58" s="1">
        <f t="shared" si="27"/>
        <v>0</v>
      </c>
      <c r="CN58">
        <f t="shared" si="47"/>
        <v>7</v>
      </c>
      <c r="CO58">
        <f t="shared" si="48"/>
        <v>0</v>
      </c>
      <c r="CP58">
        <f t="shared" si="49"/>
        <v>3</v>
      </c>
      <c r="CQ58">
        <f t="shared" si="28"/>
        <v>0</v>
      </c>
      <c r="CR58" s="1">
        <f t="shared" si="29"/>
        <v>10</v>
      </c>
      <c r="CS58">
        <f t="shared" si="50"/>
        <v>0</v>
      </c>
      <c r="CT58">
        <f t="shared" si="51"/>
        <v>0</v>
      </c>
      <c r="CU58">
        <f t="shared" si="52"/>
        <v>0</v>
      </c>
      <c r="CV58">
        <f t="shared" si="30"/>
        <v>0</v>
      </c>
      <c r="CW58" s="1">
        <f t="shared" si="31"/>
        <v>0</v>
      </c>
      <c r="CX58">
        <f t="shared" si="53"/>
        <v>0</v>
      </c>
      <c r="CY58">
        <f t="shared" si="54"/>
        <v>0</v>
      </c>
      <c r="CZ58">
        <f t="shared" si="55"/>
        <v>0</v>
      </c>
      <c r="DA58">
        <f t="shared" si="32"/>
        <v>0</v>
      </c>
      <c r="DB58" s="1">
        <f t="shared" si="33"/>
        <v>0</v>
      </c>
      <c r="DC58" s="2" t="str">
        <f t="shared" si="34"/>
        <v>✅</v>
      </c>
      <c r="DD58" s="2" t="str">
        <f t="shared" si="35"/>
        <v>✅</v>
      </c>
      <c r="DE58" s="2" t="str">
        <f t="shared" si="36"/>
        <v>✅</v>
      </c>
      <c r="DF58" s="2" t="str">
        <f t="shared" si="37"/>
        <v>✅</v>
      </c>
    </row>
    <row r="59" spans="1:110" x14ac:dyDescent="0.15">
      <c r="A59">
        <v>85</v>
      </c>
      <c r="B59" t="s">
        <v>203</v>
      </c>
      <c r="C59">
        <v>3</v>
      </c>
      <c r="D59" t="s">
        <v>92</v>
      </c>
      <c r="E59">
        <v>1160192415</v>
      </c>
      <c r="F59">
        <f>(K59-J59)*86400</f>
        <v>14744.000000366941</v>
      </c>
      <c r="G59">
        <f t="shared" si="18"/>
        <v>389.00000040885061</v>
      </c>
      <c r="H59">
        <f>G59/F59</f>
        <v>2.6383613700431997E-2</v>
      </c>
      <c r="I59" s="2" t="str">
        <f t="shared" si="19"/>
        <v>🟢</v>
      </c>
      <c r="J59" t="s">
        <v>204</v>
      </c>
      <c r="K59" t="s">
        <v>203</v>
      </c>
      <c r="L59">
        <v>6</v>
      </c>
      <c r="M59">
        <v>7</v>
      </c>
      <c r="N59">
        <v>7</v>
      </c>
      <c r="O59">
        <v>6</v>
      </c>
      <c r="P59">
        <v>6</v>
      </c>
      <c r="Q59">
        <v>7</v>
      </c>
      <c r="R59">
        <v>5</v>
      </c>
      <c r="S59">
        <v>7</v>
      </c>
      <c r="T59">
        <v>6</v>
      </c>
      <c r="U59">
        <v>5</v>
      </c>
      <c r="V59">
        <v>4</v>
      </c>
      <c r="W59">
        <v>6</v>
      </c>
      <c r="X59">
        <v>7</v>
      </c>
      <c r="Y59">
        <v>7</v>
      </c>
      <c r="Z59">
        <v>7</v>
      </c>
      <c r="AA59">
        <v>7</v>
      </c>
      <c r="AB59">
        <v>7</v>
      </c>
      <c r="AC59">
        <v>7</v>
      </c>
      <c r="AD59">
        <v>7</v>
      </c>
      <c r="AE59">
        <v>7</v>
      </c>
      <c r="AF59">
        <v>7</v>
      </c>
      <c r="AG59">
        <v>7</v>
      </c>
      <c r="AH59">
        <v>7</v>
      </c>
      <c r="AI59">
        <v>7</v>
      </c>
      <c r="AJ59">
        <v>7</v>
      </c>
      <c r="AK59">
        <v>7</v>
      </c>
      <c r="AL59">
        <v>7</v>
      </c>
      <c r="AM59">
        <v>7</v>
      </c>
      <c r="AN59">
        <v>5</v>
      </c>
      <c r="AO59">
        <v>7</v>
      </c>
      <c r="AP59">
        <v>6</v>
      </c>
      <c r="AQ59">
        <v>7</v>
      </c>
      <c r="AR59">
        <v>7</v>
      </c>
      <c r="AS59">
        <v>6</v>
      </c>
      <c r="AT59">
        <v>7</v>
      </c>
      <c r="AU59">
        <v>6</v>
      </c>
      <c r="AV59">
        <v>7</v>
      </c>
      <c r="AW59">
        <v>6</v>
      </c>
      <c r="AX59">
        <v>6</v>
      </c>
      <c r="AY59">
        <v>7</v>
      </c>
      <c r="AZ59" t="s">
        <v>77</v>
      </c>
      <c r="BA59" t="s">
        <v>78</v>
      </c>
      <c r="BB59" t="s">
        <v>79</v>
      </c>
      <c r="BC59" t="s">
        <v>80</v>
      </c>
      <c r="BD59" t="s">
        <v>288</v>
      </c>
      <c r="BE59">
        <v>14745.8</v>
      </c>
      <c r="BF59">
        <v>14459.4</v>
      </c>
      <c r="BL59">
        <v>90.65</v>
      </c>
      <c r="BP59">
        <v>195.68</v>
      </c>
      <c r="BW59" s="3" t="str">
        <f t="shared" si="20"/>
        <v>LOU</v>
      </c>
      <c r="BX59" s="3">
        <f t="shared" si="21"/>
        <v>6</v>
      </c>
      <c r="BY59">
        <f t="shared" si="38"/>
        <v>0</v>
      </c>
      <c r="BZ59">
        <f t="shared" si="39"/>
        <v>0</v>
      </c>
      <c r="CA59">
        <f t="shared" si="40"/>
        <v>0</v>
      </c>
      <c r="CB59">
        <f t="shared" si="22"/>
        <v>0</v>
      </c>
      <c r="CC59" s="1">
        <f t="shared" si="23"/>
        <v>0</v>
      </c>
      <c r="CD59">
        <f t="shared" si="41"/>
        <v>0</v>
      </c>
      <c r="CE59">
        <f t="shared" si="42"/>
        <v>0</v>
      </c>
      <c r="CF59">
        <f t="shared" si="43"/>
        <v>0</v>
      </c>
      <c r="CG59">
        <f t="shared" si="24"/>
        <v>0</v>
      </c>
      <c r="CH59" s="1">
        <f t="shared" si="25"/>
        <v>0</v>
      </c>
      <c r="CI59">
        <f t="shared" si="44"/>
        <v>0</v>
      </c>
      <c r="CJ59">
        <f t="shared" si="45"/>
        <v>0</v>
      </c>
      <c r="CK59">
        <f t="shared" si="46"/>
        <v>0</v>
      </c>
      <c r="CL59">
        <f t="shared" si="26"/>
        <v>2</v>
      </c>
      <c r="CM59" s="1">
        <f t="shared" si="27"/>
        <v>2</v>
      </c>
      <c r="CN59">
        <f t="shared" si="47"/>
        <v>0</v>
      </c>
      <c r="CO59">
        <f t="shared" si="48"/>
        <v>3</v>
      </c>
      <c r="CP59">
        <f t="shared" si="49"/>
        <v>3</v>
      </c>
      <c r="CQ59">
        <f t="shared" si="28"/>
        <v>0</v>
      </c>
      <c r="CR59" s="1">
        <f t="shared" si="29"/>
        <v>6</v>
      </c>
      <c r="CS59">
        <f t="shared" si="50"/>
        <v>0</v>
      </c>
      <c r="CT59">
        <f t="shared" si="51"/>
        <v>0</v>
      </c>
      <c r="CU59">
        <f t="shared" si="52"/>
        <v>0</v>
      </c>
      <c r="CV59">
        <f t="shared" si="30"/>
        <v>0</v>
      </c>
      <c r="CW59" s="1">
        <f t="shared" si="31"/>
        <v>0</v>
      </c>
      <c r="CX59">
        <f t="shared" si="53"/>
        <v>7</v>
      </c>
      <c r="CY59">
        <f t="shared" si="54"/>
        <v>0</v>
      </c>
      <c r="CZ59">
        <f t="shared" si="55"/>
        <v>0</v>
      </c>
      <c r="DA59">
        <f t="shared" si="32"/>
        <v>0</v>
      </c>
      <c r="DB59" s="1">
        <f t="shared" si="33"/>
        <v>7</v>
      </c>
      <c r="DC59" s="2" t="str">
        <f t="shared" si="34"/>
        <v>✅</v>
      </c>
      <c r="DD59" s="2" t="str">
        <f t="shared" si="35"/>
        <v>✅</v>
      </c>
      <c r="DE59" s="2" t="str">
        <f t="shared" si="36"/>
        <v>✅</v>
      </c>
      <c r="DF59" s="2" t="str">
        <f t="shared" si="37"/>
        <v>✅</v>
      </c>
    </row>
    <row r="60" spans="1:110" x14ac:dyDescent="0.15">
      <c r="A60">
        <v>87</v>
      </c>
      <c r="B60" t="s">
        <v>205</v>
      </c>
      <c r="C60">
        <v>3</v>
      </c>
      <c r="D60" t="s">
        <v>69</v>
      </c>
      <c r="E60">
        <v>1929570173</v>
      </c>
      <c r="F60">
        <f>(K60-J60)*86400</f>
        <v>461.99999987147748</v>
      </c>
      <c r="G60">
        <f t="shared" si="18"/>
        <v>389.00000040885061</v>
      </c>
      <c r="H60">
        <f>G60/F60</f>
        <v>0.84199134311053125</v>
      </c>
      <c r="I60" s="2" t="str">
        <f t="shared" si="19"/>
        <v>🟢</v>
      </c>
      <c r="J60" t="s">
        <v>206</v>
      </c>
      <c r="K60" t="s">
        <v>205</v>
      </c>
      <c r="L60">
        <v>5</v>
      </c>
      <c r="M60">
        <v>5</v>
      </c>
      <c r="N60">
        <v>6</v>
      </c>
      <c r="O60">
        <v>7</v>
      </c>
      <c r="P60">
        <v>2</v>
      </c>
      <c r="Q60">
        <v>7</v>
      </c>
      <c r="R60">
        <v>6</v>
      </c>
      <c r="S60">
        <v>6</v>
      </c>
      <c r="T60">
        <v>5</v>
      </c>
      <c r="U60">
        <v>7</v>
      </c>
      <c r="V60">
        <v>4</v>
      </c>
      <c r="W60">
        <v>7</v>
      </c>
      <c r="X60">
        <v>7</v>
      </c>
      <c r="Y60">
        <v>7</v>
      </c>
      <c r="Z60">
        <v>5</v>
      </c>
      <c r="AA60">
        <v>7</v>
      </c>
      <c r="AB60">
        <v>7</v>
      </c>
      <c r="AC60">
        <v>7</v>
      </c>
      <c r="AD60">
        <v>4</v>
      </c>
      <c r="AE60">
        <v>5</v>
      </c>
      <c r="AF60">
        <v>6</v>
      </c>
      <c r="AG60">
        <v>7</v>
      </c>
      <c r="AH60">
        <v>6</v>
      </c>
      <c r="AI60">
        <v>7</v>
      </c>
      <c r="AJ60">
        <v>4</v>
      </c>
      <c r="AK60">
        <v>3</v>
      </c>
      <c r="AL60">
        <v>3</v>
      </c>
      <c r="AM60">
        <v>4</v>
      </c>
      <c r="AN60">
        <v>2</v>
      </c>
      <c r="AP60">
        <v>7</v>
      </c>
      <c r="AQ60">
        <v>7</v>
      </c>
      <c r="AR60">
        <v>7</v>
      </c>
      <c r="AS60">
        <v>3</v>
      </c>
      <c r="AT60">
        <v>6</v>
      </c>
      <c r="AU60">
        <v>5</v>
      </c>
      <c r="AV60">
        <v>6</v>
      </c>
      <c r="AW60">
        <v>4</v>
      </c>
      <c r="AX60">
        <v>5</v>
      </c>
      <c r="AY60">
        <v>6</v>
      </c>
      <c r="AZ60" t="s">
        <v>87</v>
      </c>
      <c r="BA60" t="s">
        <v>100</v>
      </c>
      <c r="BB60" t="s">
        <v>95</v>
      </c>
      <c r="BC60" t="s">
        <v>125</v>
      </c>
      <c r="BD60" t="s">
        <v>288</v>
      </c>
      <c r="BE60">
        <v>463.36</v>
      </c>
      <c r="BF60">
        <v>312.22000000000003</v>
      </c>
      <c r="BL60">
        <v>64.66</v>
      </c>
      <c r="BP60">
        <v>86.48</v>
      </c>
      <c r="BW60" s="3" t="str">
        <f t="shared" si="20"/>
        <v>PAT</v>
      </c>
      <c r="BX60" s="3">
        <f t="shared" si="21"/>
        <v>1</v>
      </c>
      <c r="BY60">
        <f t="shared" si="38"/>
        <v>7</v>
      </c>
      <c r="BZ60">
        <f t="shared" si="39"/>
        <v>3</v>
      </c>
      <c r="CA60">
        <f t="shared" si="40"/>
        <v>3</v>
      </c>
      <c r="CB60">
        <f t="shared" si="22"/>
        <v>0</v>
      </c>
      <c r="CC60" s="1">
        <f t="shared" si="23"/>
        <v>13</v>
      </c>
      <c r="CD60">
        <f t="shared" si="41"/>
        <v>0</v>
      </c>
      <c r="CE60">
        <f t="shared" si="42"/>
        <v>0</v>
      </c>
      <c r="CF60">
        <f t="shared" si="43"/>
        <v>0</v>
      </c>
      <c r="CG60">
        <f t="shared" si="24"/>
        <v>0</v>
      </c>
      <c r="CH60" s="1">
        <f t="shared" si="25"/>
        <v>0</v>
      </c>
      <c r="CI60">
        <f t="shared" si="44"/>
        <v>0</v>
      </c>
      <c r="CJ60">
        <f t="shared" si="45"/>
        <v>0</v>
      </c>
      <c r="CK60">
        <f t="shared" si="46"/>
        <v>0</v>
      </c>
      <c r="CL60">
        <f t="shared" si="26"/>
        <v>2</v>
      </c>
      <c r="CM60" s="1">
        <f t="shared" si="27"/>
        <v>2</v>
      </c>
      <c r="CN60">
        <f t="shared" si="47"/>
        <v>0</v>
      </c>
      <c r="CO60">
        <f t="shared" si="48"/>
        <v>0</v>
      </c>
      <c r="CP60">
        <f t="shared" si="49"/>
        <v>0</v>
      </c>
      <c r="CQ60">
        <f t="shared" si="28"/>
        <v>0</v>
      </c>
      <c r="CR60" s="1">
        <f t="shared" si="29"/>
        <v>0</v>
      </c>
      <c r="CS60">
        <f t="shared" si="50"/>
        <v>0</v>
      </c>
      <c r="CT60">
        <f t="shared" si="51"/>
        <v>0</v>
      </c>
      <c r="CU60">
        <f t="shared" si="52"/>
        <v>0</v>
      </c>
      <c r="CV60">
        <f t="shared" si="30"/>
        <v>0</v>
      </c>
      <c r="CW60" s="1">
        <f t="shared" si="31"/>
        <v>0</v>
      </c>
      <c r="CX60">
        <f t="shared" si="53"/>
        <v>0</v>
      </c>
      <c r="CY60">
        <f t="shared" si="54"/>
        <v>0</v>
      </c>
      <c r="CZ60">
        <f t="shared" si="55"/>
        <v>0</v>
      </c>
      <c r="DA60">
        <f t="shared" si="32"/>
        <v>0</v>
      </c>
      <c r="DB60" s="1">
        <f t="shared" si="33"/>
        <v>0</v>
      </c>
      <c r="DC60" s="2" t="str">
        <f t="shared" si="34"/>
        <v>✅</v>
      </c>
      <c r="DD60" s="2" t="str">
        <f t="shared" si="35"/>
        <v>✅</v>
      </c>
      <c r="DE60" s="2" t="str">
        <f t="shared" si="36"/>
        <v>✅</v>
      </c>
      <c r="DF60" s="2" t="str">
        <f t="shared" si="37"/>
        <v>✅</v>
      </c>
    </row>
    <row r="61" spans="1:110" x14ac:dyDescent="0.15">
      <c r="A61">
        <v>89</v>
      </c>
      <c r="B61" t="s">
        <v>207</v>
      </c>
      <c r="C61">
        <v>3</v>
      </c>
      <c r="D61" t="s">
        <v>92</v>
      </c>
      <c r="E61">
        <v>237220803</v>
      </c>
      <c r="F61">
        <f>(K61-J61)*86400</f>
        <v>635.00000007916242</v>
      </c>
      <c r="G61">
        <f t="shared" si="18"/>
        <v>389.00000040885061</v>
      </c>
      <c r="H61">
        <f>G61/F61</f>
        <v>0.61259842576433987</v>
      </c>
      <c r="I61" s="2" t="str">
        <f t="shared" si="19"/>
        <v>🟢</v>
      </c>
      <c r="J61" t="s">
        <v>208</v>
      </c>
      <c r="K61" t="s">
        <v>207</v>
      </c>
      <c r="L61">
        <v>7</v>
      </c>
      <c r="M61">
        <v>7</v>
      </c>
      <c r="N61">
        <v>7</v>
      </c>
      <c r="P61">
        <v>7</v>
      </c>
      <c r="Q61">
        <v>7</v>
      </c>
      <c r="R61">
        <v>7</v>
      </c>
      <c r="S61">
        <v>7</v>
      </c>
      <c r="T61">
        <v>7</v>
      </c>
      <c r="W61">
        <v>7</v>
      </c>
      <c r="X61">
        <v>7</v>
      </c>
      <c r="Y61">
        <v>5</v>
      </c>
      <c r="Z61">
        <v>5</v>
      </c>
      <c r="AA61">
        <v>5</v>
      </c>
      <c r="AB61">
        <v>5</v>
      </c>
      <c r="AC61">
        <v>5</v>
      </c>
      <c r="AD61">
        <v>7</v>
      </c>
      <c r="AE61">
        <v>7</v>
      </c>
      <c r="AF61">
        <v>7</v>
      </c>
      <c r="AH61">
        <v>7</v>
      </c>
      <c r="AI61">
        <v>7</v>
      </c>
      <c r="AJ61">
        <v>7</v>
      </c>
      <c r="AK61">
        <v>7</v>
      </c>
      <c r="AL61">
        <v>7</v>
      </c>
      <c r="AO61">
        <v>7</v>
      </c>
      <c r="AP61">
        <v>7</v>
      </c>
      <c r="AQ61">
        <v>7</v>
      </c>
      <c r="AR61">
        <v>7</v>
      </c>
      <c r="AS61">
        <v>7</v>
      </c>
      <c r="AT61">
        <v>7</v>
      </c>
      <c r="AU61">
        <v>7</v>
      </c>
      <c r="AV61">
        <v>7</v>
      </c>
      <c r="AW61">
        <v>7</v>
      </c>
      <c r="AX61">
        <v>5</v>
      </c>
      <c r="AY61">
        <v>7</v>
      </c>
      <c r="AZ61" t="s">
        <v>71</v>
      </c>
      <c r="BA61" t="s">
        <v>100</v>
      </c>
      <c r="BB61" t="s">
        <v>79</v>
      </c>
      <c r="BC61" t="s">
        <v>80</v>
      </c>
      <c r="BD61" t="s">
        <v>289</v>
      </c>
      <c r="BE61">
        <v>636.17999999999995</v>
      </c>
      <c r="BF61">
        <v>411.44</v>
      </c>
      <c r="BL61">
        <v>79.7</v>
      </c>
      <c r="BP61">
        <v>145.04</v>
      </c>
      <c r="BW61" s="3" t="str">
        <f t="shared" si="20"/>
        <v>KRIS</v>
      </c>
      <c r="BX61" s="3">
        <f t="shared" si="21"/>
        <v>4</v>
      </c>
      <c r="BY61">
        <f t="shared" si="38"/>
        <v>7</v>
      </c>
      <c r="BZ61">
        <f t="shared" si="39"/>
        <v>0</v>
      </c>
      <c r="CA61">
        <f t="shared" si="40"/>
        <v>0</v>
      </c>
      <c r="CB61">
        <f t="shared" si="22"/>
        <v>0</v>
      </c>
      <c r="CC61" s="1">
        <f t="shared" si="23"/>
        <v>7</v>
      </c>
      <c r="CD61">
        <f t="shared" si="41"/>
        <v>0</v>
      </c>
      <c r="CE61">
        <f t="shared" si="42"/>
        <v>0</v>
      </c>
      <c r="CF61">
        <f t="shared" si="43"/>
        <v>0</v>
      </c>
      <c r="CG61">
        <f t="shared" si="24"/>
        <v>0</v>
      </c>
      <c r="CH61" s="1">
        <f t="shared" si="25"/>
        <v>0</v>
      </c>
      <c r="CI61">
        <f t="shared" si="44"/>
        <v>0</v>
      </c>
      <c r="CJ61">
        <f t="shared" si="45"/>
        <v>0</v>
      </c>
      <c r="CK61">
        <f t="shared" si="46"/>
        <v>0</v>
      </c>
      <c r="CL61">
        <f t="shared" si="26"/>
        <v>0</v>
      </c>
      <c r="CM61" s="1">
        <f t="shared" si="27"/>
        <v>0</v>
      </c>
      <c r="CN61">
        <f t="shared" si="47"/>
        <v>0</v>
      </c>
      <c r="CO61">
        <f t="shared" si="48"/>
        <v>3</v>
      </c>
      <c r="CP61">
        <f t="shared" si="49"/>
        <v>3</v>
      </c>
      <c r="CQ61">
        <f t="shared" si="28"/>
        <v>2</v>
      </c>
      <c r="CR61" s="1">
        <f t="shared" si="29"/>
        <v>8</v>
      </c>
      <c r="CS61">
        <f t="shared" si="50"/>
        <v>0</v>
      </c>
      <c r="CT61">
        <f t="shared" si="51"/>
        <v>0</v>
      </c>
      <c r="CU61">
        <f t="shared" si="52"/>
        <v>0</v>
      </c>
      <c r="CV61">
        <f t="shared" si="30"/>
        <v>0</v>
      </c>
      <c r="CW61" s="1">
        <f t="shared" si="31"/>
        <v>0</v>
      </c>
      <c r="CX61">
        <f t="shared" si="53"/>
        <v>0</v>
      </c>
      <c r="CY61">
        <f t="shared" si="54"/>
        <v>0</v>
      </c>
      <c r="CZ61">
        <f t="shared" si="55"/>
        <v>0</v>
      </c>
      <c r="DA61">
        <f t="shared" si="32"/>
        <v>0</v>
      </c>
      <c r="DB61" s="1">
        <f t="shared" si="33"/>
        <v>0</v>
      </c>
      <c r="DC61" s="2" t="str">
        <f t="shared" si="34"/>
        <v>✅</v>
      </c>
      <c r="DD61" s="2" t="str">
        <f t="shared" si="35"/>
        <v>✅</v>
      </c>
      <c r="DE61" s="2" t="str">
        <f t="shared" si="36"/>
        <v>✅</v>
      </c>
      <c r="DF61" s="2" t="str">
        <f t="shared" si="37"/>
        <v>✅</v>
      </c>
    </row>
    <row r="62" spans="1:110" x14ac:dyDescent="0.15">
      <c r="A62">
        <v>90</v>
      </c>
      <c r="B62" t="s">
        <v>209</v>
      </c>
      <c r="C62">
        <v>3</v>
      </c>
      <c r="D62" t="s">
        <v>69</v>
      </c>
      <c r="E62">
        <v>263800575</v>
      </c>
      <c r="F62">
        <f>(K62-J62)*86400</f>
        <v>9481.9999999366701</v>
      </c>
      <c r="G62">
        <f t="shared" si="18"/>
        <v>389.00000040885061</v>
      </c>
      <c r="H62">
        <f>G62/F62</f>
        <v>4.1025100233225975E-2</v>
      </c>
      <c r="I62" s="2" t="str">
        <f t="shared" si="19"/>
        <v>🟢</v>
      </c>
      <c r="J62" t="s">
        <v>210</v>
      </c>
      <c r="K62" t="s">
        <v>209</v>
      </c>
      <c r="L62">
        <v>5</v>
      </c>
      <c r="M62">
        <v>5</v>
      </c>
      <c r="N62">
        <v>6</v>
      </c>
      <c r="O62">
        <v>5</v>
      </c>
      <c r="P62">
        <v>4</v>
      </c>
      <c r="Q62">
        <v>6</v>
      </c>
      <c r="R62">
        <v>7</v>
      </c>
      <c r="S62">
        <v>7</v>
      </c>
      <c r="T62">
        <v>7</v>
      </c>
      <c r="U62">
        <v>6</v>
      </c>
      <c r="V62">
        <v>6</v>
      </c>
      <c r="W62">
        <v>7</v>
      </c>
      <c r="X62">
        <v>5</v>
      </c>
      <c r="Y62">
        <v>5</v>
      </c>
      <c r="Z62">
        <v>5</v>
      </c>
      <c r="AA62">
        <v>5</v>
      </c>
      <c r="AB62">
        <v>4</v>
      </c>
      <c r="AC62">
        <v>5</v>
      </c>
      <c r="AD62">
        <v>5</v>
      </c>
      <c r="AE62">
        <v>5</v>
      </c>
      <c r="AF62">
        <v>5</v>
      </c>
      <c r="AG62">
        <v>6</v>
      </c>
      <c r="AH62">
        <v>5</v>
      </c>
      <c r="AI62">
        <v>5</v>
      </c>
      <c r="AJ62">
        <v>6</v>
      </c>
      <c r="AK62">
        <v>5</v>
      </c>
      <c r="AL62">
        <v>5</v>
      </c>
      <c r="AM62">
        <v>5</v>
      </c>
      <c r="AN62">
        <v>4</v>
      </c>
      <c r="AO62">
        <v>5</v>
      </c>
      <c r="AP62">
        <v>6</v>
      </c>
      <c r="AQ62">
        <v>7</v>
      </c>
      <c r="AR62">
        <v>7</v>
      </c>
      <c r="AS62">
        <v>7</v>
      </c>
      <c r="AT62">
        <v>7</v>
      </c>
      <c r="AU62">
        <v>7</v>
      </c>
      <c r="AV62">
        <v>6</v>
      </c>
      <c r="AW62">
        <v>5</v>
      </c>
      <c r="AX62">
        <v>6</v>
      </c>
      <c r="AY62">
        <v>7</v>
      </c>
      <c r="AZ62" t="s">
        <v>87</v>
      </c>
      <c r="BA62" t="s">
        <v>78</v>
      </c>
      <c r="BB62" t="s">
        <v>83</v>
      </c>
      <c r="BC62" t="s">
        <v>80</v>
      </c>
      <c r="BD62" t="s">
        <v>291</v>
      </c>
      <c r="BE62">
        <v>9483.4</v>
      </c>
      <c r="BF62">
        <v>9358.83</v>
      </c>
      <c r="BL62">
        <v>53.94</v>
      </c>
      <c r="BP62">
        <v>70.63</v>
      </c>
      <c r="BW62" s="3" t="str">
        <f t="shared" si="20"/>
        <v>LOU</v>
      </c>
      <c r="BX62" s="3">
        <f t="shared" si="21"/>
        <v>6</v>
      </c>
      <c r="BY62">
        <f t="shared" si="38"/>
        <v>0</v>
      </c>
      <c r="BZ62">
        <f t="shared" si="39"/>
        <v>0</v>
      </c>
      <c r="CA62">
        <f t="shared" si="40"/>
        <v>0</v>
      </c>
      <c r="CB62">
        <f t="shared" si="22"/>
        <v>2</v>
      </c>
      <c r="CC62" s="1">
        <f t="shared" si="23"/>
        <v>2</v>
      </c>
      <c r="CD62">
        <f t="shared" si="41"/>
        <v>0</v>
      </c>
      <c r="CE62">
        <f t="shared" si="42"/>
        <v>0</v>
      </c>
      <c r="CF62">
        <f t="shared" si="43"/>
        <v>0</v>
      </c>
      <c r="CG62">
        <f t="shared" si="24"/>
        <v>0</v>
      </c>
      <c r="CH62" s="1">
        <f t="shared" si="25"/>
        <v>0</v>
      </c>
      <c r="CI62">
        <f t="shared" si="44"/>
        <v>0</v>
      </c>
      <c r="CJ62">
        <f t="shared" si="45"/>
        <v>0</v>
      </c>
      <c r="CK62">
        <f t="shared" si="46"/>
        <v>0</v>
      </c>
      <c r="CL62">
        <f t="shared" si="26"/>
        <v>0</v>
      </c>
      <c r="CM62" s="1">
        <f t="shared" si="27"/>
        <v>0</v>
      </c>
      <c r="CN62">
        <f t="shared" si="47"/>
        <v>0</v>
      </c>
      <c r="CO62">
        <f t="shared" si="48"/>
        <v>0</v>
      </c>
      <c r="CP62">
        <f t="shared" si="49"/>
        <v>3</v>
      </c>
      <c r="CQ62">
        <f t="shared" si="28"/>
        <v>0</v>
      </c>
      <c r="CR62" s="1">
        <f t="shared" si="29"/>
        <v>3</v>
      </c>
      <c r="CS62">
        <f t="shared" si="50"/>
        <v>0</v>
      </c>
      <c r="CT62">
        <f t="shared" si="51"/>
        <v>0</v>
      </c>
      <c r="CU62">
        <f t="shared" si="52"/>
        <v>0</v>
      </c>
      <c r="CV62">
        <f t="shared" si="30"/>
        <v>0</v>
      </c>
      <c r="CW62" s="1">
        <f t="shared" si="31"/>
        <v>0</v>
      </c>
      <c r="CX62">
        <f t="shared" si="53"/>
        <v>7</v>
      </c>
      <c r="CY62">
        <f t="shared" si="54"/>
        <v>3</v>
      </c>
      <c r="CZ62">
        <f t="shared" si="55"/>
        <v>0</v>
      </c>
      <c r="DA62">
        <f t="shared" si="32"/>
        <v>0</v>
      </c>
      <c r="DB62" s="1">
        <f t="shared" si="33"/>
        <v>10</v>
      </c>
      <c r="DC62" s="2" t="str">
        <f t="shared" si="34"/>
        <v>✅</v>
      </c>
      <c r="DD62" s="2" t="str">
        <f t="shared" si="35"/>
        <v>✅</v>
      </c>
      <c r="DE62" s="2" t="str">
        <f t="shared" si="36"/>
        <v>✅</v>
      </c>
      <c r="DF62" s="2" t="str">
        <f t="shared" si="37"/>
        <v>✅</v>
      </c>
    </row>
    <row r="63" spans="1:110" x14ac:dyDescent="0.15">
      <c r="A63">
        <v>91</v>
      </c>
      <c r="B63" t="s">
        <v>211</v>
      </c>
      <c r="C63">
        <v>3</v>
      </c>
      <c r="D63" t="s">
        <v>92</v>
      </c>
      <c r="E63">
        <v>1575304596</v>
      </c>
      <c r="F63">
        <f>(K63-J63)*86400</f>
        <v>647.99999997485429</v>
      </c>
      <c r="G63">
        <f t="shared" si="18"/>
        <v>389.00000040885061</v>
      </c>
      <c r="H63">
        <f>G63/F63</f>
        <v>0.60030864262954597</v>
      </c>
      <c r="I63" s="2" t="str">
        <f t="shared" si="19"/>
        <v>🟢</v>
      </c>
      <c r="J63" t="s">
        <v>212</v>
      </c>
      <c r="K63" t="s">
        <v>211</v>
      </c>
      <c r="L63">
        <v>6</v>
      </c>
      <c r="M63">
        <v>6</v>
      </c>
      <c r="N63">
        <v>5</v>
      </c>
      <c r="O63">
        <v>5</v>
      </c>
      <c r="P63">
        <v>5</v>
      </c>
      <c r="Q63">
        <v>6</v>
      </c>
      <c r="R63">
        <v>6</v>
      </c>
      <c r="S63">
        <v>5</v>
      </c>
      <c r="T63">
        <v>6</v>
      </c>
      <c r="U63">
        <v>5</v>
      </c>
      <c r="V63">
        <v>5</v>
      </c>
      <c r="W63">
        <v>6</v>
      </c>
      <c r="X63">
        <v>5</v>
      </c>
      <c r="Y63">
        <v>6</v>
      </c>
      <c r="Z63">
        <v>5</v>
      </c>
      <c r="AA63">
        <v>6</v>
      </c>
      <c r="AB63">
        <v>5</v>
      </c>
      <c r="AC63">
        <v>6</v>
      </c>
      <c r="AD63">
        <v>5</v>
      </c>
      <c r="AE63">
        <v>6</v>
      </c>
      <c r="AF63">
        <v>5</v>
      </c>
      <c r="AG63">
        <v>4</v>
      </c>
      <c r="AH63">
        <v>6</v>
      </c>
      <c r="AI63">
        <v>5</v>
      </c>
      <c r="AJ63">
        <v>6</v>
      </c>
      <c r="AK63">
        <v>5</v>
      </c>
      <c r="AL63">
        <v>5</v>
      </c>
      <c r="AM63">
        <v>5</v>
      </c>
      <c r="AN63">
        <v>5</v>
      </c>
      <c r="AO63">
        <v>6</v>
      </c>
      <c r="AP63">
        <v>5</v>
      </c>
      <c r="AQ63">
        <v>6</v>
      </c>
      <c r="AR63">
        <v>6</v>
      </c>
      <c r="AS63">
        <v>6</v>
      </c>
      <c r="AT63">
        <v>6</v>
      </c>
      <c r="AU63">
        <v>5</v>
      </c>
      <c r="AV63">
        <v>6</v>
      </c>
      <c r="AW63">
        <v>5</v>
      </c>
      <c r="AX63">
        <v>5</v>
      </c>
      <c r="AY63">
        <v>6</v>
      </c>
      <c r="AZ63" t="s">
        <v>77</v>
      </c>
      <c r="BA63" t="s">
        <v>78</v>
      </c>
      <c r="BB63" t="s">
        <v>79</v>
      </c>
      <c r="BC63" t="s">
        <v>80</v>
      </c>
      <c r="BD63" t="s">
        <v>291</v>
      </c>
      <c r="BE63">
        <v>649.1</v>
      </c>
      <c r="BF63">
        <v>428.12</v>
      </c>
      <c r="BL63">
        <v>82.83</v>
      </c>
      <c r="BP63">
        <v>138.15</v>
      </c>
      <c r="BW63" s="3" t="str">
        <f t="shared" si="20"/>
        <v>LOU</v>
      </c>
      <c r="BX63" s="3">
        <f t="shared" si="21"/>
        <v>6</v>
      </c>
      <c r="BY63">
        <f t="shared" si="38"/>
        <v>0</v>
      </c>
      <c r="BZ63">
        <f t="shared" si="39"/>
        <v>0</v>
      </c>
      <c r="CA63">
        <f t="shared" si="40"/>
        <v>0</v>
      </c>
      <c r="CB63">
        <f t="shared" si="22"/>
        <v>2</v>
      </c>
      <c r="CC63" s="1">
        <f t="shared" si="23"/>
        <v>2</v>
      </c>
      <c r="CD63">
        <f t="shared" si="41"/>
        <v>0</v>
      </c>
      <c r="CE63">
        <f t="shared" si="42"/>
        <v>0</v>
      </c>
      <c r="CF63">
        <f t="shared" si="43"/>
        <v>0</v>
      </c>
      <c r="CG63">
        <f t="shared" si="24"/>
        <v>0</v>
      </c>
      <c r="CH63" s="1">
        <f t="shared" si="25"/>
        <v>0</v>
      </c>
      <c r="CI63">
        <f t="shared" si="44"/>
        <v>0</v>
      </c>
      <c r="CJ63">
        <f t="shared" si="45"/>
        <v>0</v>
      </c>
      <c r="CK63">
        <f t="shared" si="46"/>
        <v>0</v>
      </c>
      <c r="CL63">
        <f t="shared" si="26"/>
        <v>0</v>
      </c>
      <c r="CM63" s="1">
        <f t="shared" si="27"/>
        <v>0</v>
      </c>
      <c r="CN63">
        <f t="shared" si="47"/>
        <v>0</v>
      </c>
      <c r="CO63">
        <f t="shared" si="48"/>
        <v>3</v>
      </c>
      <c r="CP63">
        <f t="shared" si="49"/>
        <v>3</v>
      </c>
      <c r="CQ63">
        <f t="shared" si="28"/>
        <v>0</v>
      </c>
      <c r="CR63" s="1">
        <f t="shared" si="29"/>
        <v>6</v>
      </c>
      <c r="CS63">
        <f t="shared" si="50"/>
        <v>0</v>
      </c>
      <c r="CT63">
        <f t="shared" si="51"/>
        <v>0</v>
      </c>
      <c r="CU63">
        <f t="shared" si="52"/>
        <v>0</v>
      </c>
      <c r="CV63">
        <f t="shared" si="30"/>
        <v>0</v>
      </c>
      <c r="CW63" s="1">
        <f t="shared" si="31"/>
        <v>0</v>
      </c>
      <c r="CX63">
        <f t="shared" si="53"/>
        <v>7</v>
      </c>
      <c r="CY63">
        <f t="shared" si="54"/>
        <v>0</v>
      </c>
      <c r="CZ63">
        <f t="shared" si="55"/>
        <v>0</v>
      </c>
      <c r="DA63">
        <f t="shared" si="32"/>
        <v>0</v>
      </c>
      <c r="DB63" s="1">
        <f t="shared" si="33"/>
        <v>7</v>
      </c>
      <c r="DC63" s="2" t="str">
        <f t="shared" si="34"/>
        <v>✅</v>
      </c>
      <c r="DD63" s="2" t="str">
        <f t="shared" si="35"/>
        <v>✅</v>
      </c>
      <c r="DE63" s="2" t="str">
        <f t="shared" si="36"/>
        <v>✅</v>
      </c>
      <c r="DF63" s="2" t="str">
        <f t="shared" si="37"/>
        <v>✅</v>
      </c>
    </row>
    <row r="64" spans="1:110" x14ac:dyDescent="0.15">
      <c r="A64">
        <v>94</v>
      </c>
      <c r="B64" t="s">
        <v>213</v>
      </c>
      <c r="C64">
        <v>3</v>
      </c>
      <c r="D64" t="s">
        <v>92</v>
      </c>
      <c r="E64">
        <v>918996862</v>
      </c>
      <c r="F64">
        <f>(K64-J64)*86400</f>
        <v>52.000000211410224</v>
      </c>
      <c r="G64">
        <f t="shared" si="18"/>
        <v>389.00000040885061</v>
      </c>
      <c r="H64">
        <f>G64/F64</f>
        <v>7.4807692082180672</v>
      </c>
      <c r="I64" s="2" t="str">
        <f t="shared" si="19"/>
        <v>🔴</v>
      </c>
      <c r="J64" t="s">
        <v>214</v>
      </c>
      <c r="K64" t="s">
        <v>213</v>
      </c>
      <c r="L64">
        <v>4</v>
      </c>
      <c r="M64">
        <v>4</v>
      </c>
      <c r="N64">
        <v>4</v>
      </c>
      <c r="O64">
        <v>4</v>
      </c>
      <c r="P64">
        <v>4</v>
      </c>
      <c r="Q64">
        <v>4</v>
      </c>
      <c r="R64">
        <v>4</v>
      </c>
      <c r="S64">
        <v>4</v>
      </c>
      <c r="T64">
        <v>4</v>
      </c>
      <c r="U64">
        <v>4</v>
      </c>
      <c r="V64">
        <v>4</v>
      </c>
      <c r="W64">
        <v>4</v>
      </c>
      <c r="X64">
        <v>4</v>
      </c>
      <c r="Y64">
        <v>4</v>
      </c>
      <c r="Z64">
        <v>4</v>
      </c>
      <c r="AA64">
        <v>4</v>
      </c>
      <c r="AB64">
        <v>4</v>
      </c>
      <c r="AC64">
        <v>4</v>
      </c>
      <c r="AD64">
        <v>4</v>
      </c>
      <c r="AE64">
        <v>4</v>
      </c>
      <c r="AF64">
        <v>4</v>
      </c>
      <c r="AG64">
        <v>4</v>
      </c>
      <c r="AH64">
        <v>4</v>
      </c>
      <c r="AI64">
        <v>4</v>
      </c>
      <c r="AJ64">
        <v>4</v>
      </c>
      <c r="AK64">
        <v>4</v>
      </c>
      <c r="AL64">
        <v>4</v>
      </c>
      <c r="AM64">
        <v>4</v>
      </c>
      <c r="AN64">
        <v>4</v>
      </c>
      <c r="AO64">
        <v>4</v>
      </c>
      <c r="AP64">
        <v>4</v>
      </c>
      <c r="AQ64">
        <v>4</v>
      </c>
      <c r="AR64">
        <v>4</v>
      </c>
      <c r="AS64">
        <v>4</v>
      </c>
      <c r="AT64">
        <v>4</v>
      </c>
      <c r="AU64">
        <v>4</v>
      </c>
      <c r="AV64">
        <v>4</v>
      </c>
      <c r="AW64">
        <v>4</v>
      </c>
      <c r="AX64">
        <v>4</v>
      </c>
      <c r="AY64">
        <v>4</v>
      </c>
      <c r="AZ64" t="s">
        <v>77</v>
      </c>
      <c r="BA64" t="s">
        <v>88</v>
      </c>
      <c r="BB64" t="s">
        <v>83</v>
      </c>
      <c r="BC64" t="s">
        <v>84</v>
      </c>
      <c r="BD64" t="s">
        <v>289</v>
      </c>
      <c r="BE64">
        <v>53.34</v>
      </c>
      <c r="BF64">
        <v>29.52</v>
      </c>
      <c r="BL64">
        <v>12.79</v>
      </c>
      <c r="BP64">
        <v>11.03</v>
      </c>
      <c r="BW64" s="3" t="str">
        <f t="shared" si="20"/>
        <v>KRIS</v>
      </c>
      <c r="BX64" s="3">
        <f t="shared" si="21"/>
        <v>4</v>
      </c>
      <c r="BY64">
        <f t="shared" si="38"/>
        <v>0</v>
      </c>
      <c r="BZ64">
        <f t="shared" si="39"/>
        <v>0</v>
      </c>
      <c r="CA64">
        <f t="shared" si="40"/>
        <v>0</v>
      </c>
      <c r="CB64">
        <f t="shared" si="22"/>
        <v>0</v>
      </c>
      <c r="CC64" s="1">
        <f t="shared" si="23"/>
        <v>0</v>
      </c>
      <c r="CD64">
        <f t="shared" si="41"/>
        <v>0</v>
      </c>
      <c r="CE64">
        <f t="shared" si="42"/>
        <v>0</v>
      </c>
      <c r="CF64">
        <f t="shared" si="43"/>
        <v>0</v>
      </c>
      <c r="CG64">
        <f t="shared" si="24"/>
        <v>0</v>
      </c>
      <c r="CH64" s="1">
        <f t="shared" si="25"/>
        <v>0</v>
      </c>
      <c r="CI64">
        <f t="shared" si="44"/>
        <v>0</v>
      </c>
      <c r="CJ64">
        <f t="shared" si="45"/>
        <v>0</v>
      </c>
      <c r="CK64">
        <f t="shared" si="46"/>
        <v>0</v>
      </c>
      <c r="CL64">
        <f t="shared" si="26"/>
        <v>0</v>
      </c>
      <c r="CM64" s="1">
        <f t="shared" si="27"/>
        <v>0</v>
      </c>
      <c r="CN64">
        <f t="shared" si="47"/>
        <v>7</v>
      </c>
      <c r="CO64">
        <f t="shared" si="48"/>
        <v>0</v>
      </c>
      <c r="CP64">
        <f t="shared" si="49"/>
        <v>0</v>
      </c>
      <c r="CQ64">
        <f t="shared" si="28"/>
        <v>2</v>
      </c>
      <c r="CR64" s="1">
        <f t="shared" si="29"/>
        <v>9</v>
      </c>
      <c r="CS64">
        <f t="shared" si="50"/>
        <v>0</v>
      </c>
      <c r="CT64">
        <f t="shared" si="51"/>
        <v>0</v>
      </c>
      <c r="CU64">
        <f t="shared" si="52"/>
        <v>0</v>
      </c>
      <c r="CV64">
        <f t="shared" si="30"/>
        <v>0</v>
      </c>
      <c r="CW64" s="1">
        <f t="shared" si="31"/>
        <v>0</v>
      </c>
      <c r="CX64">
        <f t="shared" si="53"/>
        <v>0</v>
      </c>
      <c r="CY64">
        <f t="shared" si="54"/>
        <v>3</v>
      </c>
      <c r="CZ64">
        <f t="shared" si="55"/>
        <v>3</v>
      </c>
      <c r="DA64">
        <f t="shared" si="32"/>
        <v>0</v>
      </c>
      <c r="DB64" s="1">
        <f t="shared" si="33"/>
        <v>6</v>
      </c>
      <c r="DC64" s="2" t="str">
        <f t="shared" si="34"/>
        <v>✅</v>
      </c>
      <c r="DD64" s="2" t="str">
        <f t="shared" si="35"/>
        <v>✅</v>
      </c>
      <c r="DE64" s="2" t="str">
        <f t="shared" si="36"/>
        <v>✅</v>
      </c>
      <c r="DF64" s="2" t="str">
        <f t="shared" si="37"/>
        <v>✅</v>
      </c>
    </row>
    <row r="65" spans="1:110" x14ac:dyDescent="0.15">
      <c r="A65">
        <v>96</v>
      </c>
      <c r="B65" t="s">
        <v>215</v>
      </c>
      <c r="C65">
        <v>3</v>
      </c>
      <c r="D65" t="s">
        <v>69</v>
      </c>
      <c r="E65">
        <v>1695630539</v>
      </c>
      <c r="F65">
        <f>(K65-J65)*86400</f>
        <v>276.00000039674342</v>
      </c>
      <c r="G65">
        <f t="shared" si="18"/>
        <v>389.00000040885061</v>
      </c>
      <c r="H65">
        <f>G65/F65</f>
        <v>1.4094202893104073</v>
      </c>
      <c r="I65" s="2" t="str">
        <f t="shared" si="19"/>
        <v>🟢</v>
      </c>
      <c r="J65" t="s">
        <v>216</v>
      </c>
      <c r="K65" t="s">
        <v>215</v>
      </c>
      <c r="L65">
        <v>5</v>
      </c>
      <c r="M65">
        <v>5</v>
      </c>
      <c r="N65">
        <v>3</v>
      </c>
      <c r="O65">
        <v>5</v>
      </c>
      <c r="P65">
        <v>3</v>
      </c>
      <c r="Q65">
        <v>4</v>
      </c>
      <c r="R65">
        <v>5</v>
      </c>
      <c r="S65">
        <v>5</v>
      </c>
      <c r="T65">
        <v>4</v>
      </c>
      <c r="U65">
        <v>4</v>
      </c>
      <c r="V65">
        <v>4</v>
      </c>
      <c r="W65">
        <v>5</v>
      </c>
      <c r="X65">
        <v>6</v>
      </c>
      <c r="Y65">
        <v>6</v>
      </c>
      <c r="Z65">
        <v>6</v>
      </c>
      <c r="AA65">
        <v>6</v>
      </c>
      <c r="AB65">
        <v>6</v>
      </c>
      <c r="AC65">
        <v>6</v>
      </c>
      <c r="AD65">
        <v>6</v>
      </c>
      <c r="AE65">
        <v>6</v>
      </c>
      <c r="AF65">
        <v>7</v>
      </c>
      <c r="AG65">
        <v>6</v>
      </c>
      <c r="AH65">
        <v>6</v>
      </c>
      <c r="AI65">
        <v>6</v>
      </c>
      <c r="AJ65">
        <v>5</v>
      </c>
      <c r="AK65">
        <v>5</v>
      </c>
      <c r="AL65">
        <v>3</v>
      </c>
      <c r="AM65">
        <v>5</v>
      </c>
      <c r="AN65">
        <v>2</v>
      </c>
      <c r="AO65">
        <v>4</v>
      </c>
      <c r="AP65">
        <v>5</v>
      </c>
      <c r="AQ65">
        <v>5</v>
      </c>
      <c r="AR65">
        <v>5</v>
      </c>
      <c r="AS65">
        <v>5</v>
      </c>
      <c r="AT65">
        <v>5</v>
      </c>
      <c r="AU65">
        <v>6</v>
      </c>
      <c r="AV65">
        <v>6</v>
      </c>
      <c r="AW65">
        <v>3</v>
      </c>
      <c r="AX65">
        <v>1</v>
      </c>
      <c r="AY65">
        <v>3</v>
      </c>
      <c r="AZ65" t="s">
        <v>71</v>
      </c>
      <c r="BA65" t="s">
        <v>94</v>
      </c>
      <c r="BB65" t="s">
        <v>79</v>
      </c>
      <c r="BC65" t="s">
        <v>80</v>
      </c>
      <c r="BD65" t="s">
        <v>292</v>
      </c>
      <c r="BE65">
        <v>277.2</v>
      </c>
      <c r="BF65">
        <v>148.19</v>
      </c>
      <c r="BL65">
        <v>53.04</v>
      </c>
      <c r="BP65">
        <v>75.97</v>
      </c>
      <c r="BW65" s="3" t="str">
        <f t="shared" si="20"/>
        <v>MAX</v>
      </c>
      <c r="BX65" s="3">
        <f t="shared" si="21"/>
        <v>2</v>
      </c>
      <c r="BY65">
        <f t="shared" si="38"/>
        <v>0</v>
      </c>
      <c r="BZ65">
        <f t="shared" si="39"/>
        <v>0</v>
      </c>
      <c r="CA65">
        <f t="shared" si="40"/>
        <v>0</v>
      </c>
      <c r="CB65">
        <f t="shared" si="22"/>
        <v>0</v>
      </c>
      <c r="CC65" s="1">
        <f t="shared" si="23"/>
        <v>0</v>
      </c>
      <c r="CD65">
        <f t="shared" si="41"/>
        <v>7</v>
      </c>
      <c r="CE65">
        <f t="shared" si="42"/>
        <v>0</v>
      </c>
      <c r="CF65">
        <f t="shared" si="43"/>
        <v>0</v>
      </c>
      <c r="CG65">
        <f t="shared" si="24"/>
        <v>2</v>
      </c>
      <c r="CH65" s="1">
        <f t="shared" si="25"/>
        <v>9</v>
      </c>
      <c r="CI65">
        <f t="shared" si="44"/>
        <v>0</v>
      </c>
      <c r="CJ65">
        <f t="shared" si="45"/>
        <v>0</v>
      </c>
      <c r="CK65">
        <f t="shared" si="46"/>
        <v>0</v>
      </c>
      <c r="CL65">
        <f t="shared" si="26"/>
        <v>0</v>
      </c>
      <c r="CM65" s="1">
        <f t="shared" si="27"/>
        <v>0</v>
      </c>
      <c r="CN65">
        <f t="shared" si="47"/>
        <v>0</v>
      </c>
      <c r="CO65">
        <f t="shared" si="48"/>
        <v>3</v>
      </c>
      <c r="CP65">
        <f t="shared" si="49"/>
        <v>3</v>
      </c>
      <c r="CQ65">
        <f t="shared" si="28"/>
        <v>0</v>
      </c>
      <c r="CR65" s="1">
        <f t="shared" si="29"/>
        <v>6</v>
      </c>
      <c r="CS65">
        <f t="shared" si="50"/>
        <v>0</v>
      </c>
      <c r="CT65">
        <f t="shared" si="51"/>
        <v>0</v>
      </c>
      <c r="CU65">
        <f t="shared" si="52"/>
        <v>0</v>
      </c>
      <c r="CV65">
        <f t="shared" si="30"/>
        <v>0</v>
      </c>
      <c r="CW65" s="1">
        <f t="shared" si="31"/>
        <v>0</v>
      </c>
      <c r="CX65">
        <f t="shared" si="53"/>
        <v>0</v>
      </c>
      <c r="CY65">
        <f t="shared" si="54"/>
        <v>0</v>
      </c>
      <c r="CZ65">
        <f t="shared" si="55"/>
        <v>0</v>
      </c>
      <c r="DA65">
        <f t="shared" si="32"/>
        <v>0</v>
      </c>
      <c r="DB65" s="1">
        <f t="shared" si="33"/>
        <v>0</v>
      </c>
      <c r="DC65" s="2" t="str">
        <f t="shared" si="34"/>
        <v>✅</v>
      </c>
      <c r="DD65" s="2" t="str">
        <f t="shared" si="35"/>
        <v>✅</v>
      </c>
      <c r="DE65" s="2" t="str">
        <f t="shared" si="36"/>
        <v>✅</v>
      </c>
      <c r="DF65" s="2" t="str">
        <f t="shared" si="37"/>
        <v>✅</v>
      </c>
    </row>
    <row r="66" spans="1:110" x14ac:dyDescent="0.15">
      <c r="A66">
        <v>102</v>
      </c>
      <c r="B66" t="s">
        <v>217</v>
      </c>
      <c r="C66">
        <v>3</v>
      </c>
      <c r="D66" t="s">
        <v>92</v>
      </c>
      <c r="E66">
        <v>1095578497</v>
      </c>
      <c r="F66">
        <f>(K66-J66)*86400</f>
        <v>780.99999963305891</v>
      </c>
      <c r="G66">
        <f t="shared" si="18"/>
        <v>389.00000040885061</v>
      </c>
      <c r="H66">
        <f>G66/F66</f>
        <v>0.49807938616084046</v>
      </c>
      <c r="I66" s="2" t="str">
        <f t="shared" si="19"/>
        <v>🟢</v>
      </c>
      <c r="J66" t="s">
        <v>218</v>
      </c>
      <c r="K66" t="s">
        <v>217</v>
      </c>
      <c r="L66">
        <v>5</v>
      </c>
      <c r="M66">
        <v>5</v>
      </c>
      <c r="O66">
        <v>5</v>
      </c>
      <c r="P66">
        <v>5</v>
      </c>
      <c r="R66">
        <v>5</v>
      </c>
      <c r="S66">
        <v>5</v>
      </c>
      <c r="V66">
        <v>5</v>
      </c>
      <c r="W66">
        <v>5</v>
      </c>
      <c r="X66">
        <v>7</v>
      </c>
      <c r="Y66">
        <v>7</v>
      </c>
      <c r="Z66">
        <v>7</v>
      </c>
      <c r="AA66">
        <v>7</v>
      </c>
      <c r="AB66">
        <v>7</v>
      </c>
      <c r="AC66">
        <v>7</v>
      </c>
      <c r="AD66">
        <v>6</v>
      </c>
      <c r="AE66">
        <v>6</v>
      </c>
      <c r="AF66">
        <v>6</v>
      </c>
      <c r="AG66">
        <v>6</v>
      </c>
      <c r="AH66">
        <v>6</v>
      </c>
      <c r="AI66">
        <v>6</v>
      </c>
      <c r="AP66">
        <v>5</v>
      </c>
      <c r="AQ66">
        <v>5</v>
      </c>
      <c r="AR66">
        <v>5</v>
      </c>
      <c r="AS66">
        <v>5</v>
      </c>
      <c r="AT66">
        <v>5</v>
      </c>
      <c r="AU66">
        <v>5</v>
      </c>
      <c r="AV66">
        <v>6</v>
      </c>
      <c r="AW66">
        <v>5</v>
      </c>
      <c r="AX66">
        <v>5</v>
      </c>
      <c r="AY66">
        <v>5</v>
      </c>
      <c r="AZ66" t="s">
        <v>71</v>
      </c>
      <c r="BA66" t="s">
        <v>88</v>
      </c>
      <c r="BB66" t="s">
        <v>79</v>
      </c>
      <c r="BC66" t="s">
        <v>80</v>
      </c>
      <c r="BD66" t="s">
        <v>291</v>
      </c>
      <c r="BE66">
        <v>782.18</v>
      </c>
      <c r="BF66">
        <v>421.15</v>
      </c>
      <c r="BL66">
        <v>118.27</v>
      </c>
      <c r="BP66">
        <v>242.76</v>
      </c>
      <c r="BW66" s="3" t="str">
        <f t="shared" si="20"/>
        <v>KRIS</v>
      </c>
      <c r="BX66" s="3">
        <f t="shared" si="21"/>
        <v>4</v>
      </c>
      <c r="BY66">
        <f t="shared" ref="BY66:BY110" si="56">IF(BA66= "Ich möchte die Bindung zu meinen Reisebegleiter:innen – meinen Kindern und/oder meinen Liebsten – stärken und ihnen bereichernde Erlebnisse ermöglichen.",7,0)</f>
        <v>0</v>
      </c>
      <c r="BZ66">
        <f t="shared" ref="BZ66:BZ110" si="57">IF(BB66= "Zeit mit Familie, Partner:in oder Freund:innen verbringen und die Beziehung stärken",3,0)</f>
        <v>0</v>
      </c>
      <c r="CA66">
        <f t="shared" ref="CA66:CA110" si="58">IF(BC66="Meinen Kindern und/oder Liebsten bereichernde Erlebnisse bieten",3,0)</f>
        <v>0</v>
      </c>
      <c r="CB66">
        <f t="shared" si="22"/>
        <v>2</v>
      </c>
      <c r="CC66" s="1">
        <f t="shared" si="23"/>
        <v>2</v>
      </c>
      <c r="CD66">
        <f t="shared" ref="CD66:CD110" si="59">IF(BA66= "Ich möchte die wichtigsten Sehenswürdigkeiten der Welt sehen.",7,0)</f>
        <v>0</v>
      </c>
      <c r="CE66">
        <f t="shared" ref="CE66:CE110" si="60">IF(BB66= "So viel wie möglich sehen, verschiedene Dinge erleben",3,0)</f>
        <v>0</v>
      </c>
      <c r="CF66">
        <f t="shared" ref="CF66:CF110" si="61">IF(BC66="Die Top-Sehenswürdigkeiten sehen",3,0)</f>
        <v>0</v>
      </c>
      <c r="CG66">
        <f t="shared" si="24"/>
        <v>0</v>
      </c>
      <c r="CH66" s="1">
        <f t="shared" si="25"/>
        <v>0</v>
      </c>
      <c r="CI66">
        <f t="shared" ref="CI66:CI110" si="62">IF(BA66= "Ich möchte in meinen Ferien sportlich aktiv sein. Meine sportlichen Aktivitäten beeinflussen die Ferienplanung stark – zum Beispiel das Reiseziel, die Wahl der Reisepartner:innen oder den Reiseverlauf.",7,0)</f>
        <v>0</v>
      </c>
      <c r="CJ66">
        <f t="shared" ref="CJ66:CJ110" si="63">IF(BB66= "Zeit in der Natur verbringen und Natur geniessen",3,0)</f>
        <v>0</v>
      </c>
      <c r="CK66">
        <f t="shared" ref="CK66:CK110" si="64">IF(BC66="(Intensiv) Sport treiben wie Wandern, Velofahren oder Skifahren",3,0)</f>
        <v>0</v>
      </c>
      <c r="CL66">
        <f t="shared" si="26"/>
        <v>0</v>
      </c>
      <c r="CM66" s="1">
        <f t="shared" si="27"/>
        <v>0</v>
      </c>
      <c r="CN66">
        <f t="shared" ref="CN66:CN110" si="65">IF(BA66= "Ich möchte neue Orte entdecken, an denen ich noch nie war. Ich suche gezielt nach Reisezielen und Aktivitäten abseits der ausgetretenen Pfade. Spannende Erlebnisse stehen für mich im Vordergrund.",7,0)</f>
        <v>7</v>
      </c>
      <c r="CO66">
        <f t="shared" ref="CO66:CO110" si="66">IF(BB66= "Authentische Erlebnisse – die Traditionen, den Lebensstil sowie kulturelle und kulinarische Gepflogenheiten eines Landes kennenlernen",3,0)</f>
        <v>3</v>
      </c>
      <c r="CP66">
        <f t="shared" ref="CP66:CP110" si="67">IF(BC66="Neue Orte und Kulturen entdecken, die ich noch nicht kenne",3,0)</f>
        <v>3</v>
      </c>
      <c r="CQ66">
        <f t="shared" si="28"/>
        <v>0</v>
      </c>
      <c r="CR66" s="1">
        <f t="shared" si="29"/>
        <v>13</v>
      </c>
      <c r="CS66">
        <f t="shared" ref="CS66:CS110" si="68">IF(BA66= "Ich möchte die schönen Dinge des Lebens geniessen – wie Unterkünfte mit hohem Standard, exklusive Restaurants, besondere Events, kulturelle Erlebnisse oder Shopping.",7,0)</f>
        <v>0</v>
      </c>
      <c r="CT66">
        <f t="shared" ref="CT66:CT110" si="69">IF(BB66= "Exklusive Erlebnisse wie Unterkünfte mit hohem Standard, ausgewählte Events, Gourmetküche",3,0)</f>
        <v>0</v>
      </c>
      <c r="CU66">
        <f t="shared" ref="CU66:CU110" si="70">IF(BC66="Shopping",3,0)</f>
        <v>0</v>
      </c>
      <c r="CV66">
        <f t="shared" si="30"/>
        <v>0</v>
      </c>
      <c r="CW66" s="1">
        <f t="shared" si="31"/>
        <v>0</v>
      </c>
      <c r="CX66">
        <f t="shared" ref="CX66:CX110" si="71">IF(BA66= "Vor allem möchte ich entspannen und dem Alltag entfliehen.",7,0)</f>
        <v>0</v>
      </c>
      <c r="CY66">
        <f t="shared" ref="CY66:CY110" si="72">IF(BB66= "Erholung, Entspannung und eine Auszeit vom Alltag",3,0)</f>
        <v>0</v>
      </c>
      <c r="CZ66">
        <f t="shared" ref="CZ66:CZ110" si="73">IF(BC66="Mich verwöhnen lassen und die schönen Dinge des Lebens geniessen",3,0)</f>
        <v>0</v>
      </c>
      <c r="DA66">
        <f t="shared" si="32"/>
        <v>0</v>
      </c>
      <c r="DB66" s="1">
        <f t="shared" si="33"/>
        <v>0</v>
      </c>
      <c r="DC66" s="2" t="str">
        <f t="shared" si="34"/>
        <v>✅</v>
      </c>
      <c r="DD66" s="2" t="str">
        <f t="shared" si="35"/>
        <v>✅</v>
      </c>
      <c r="DE66" s="2" t="str">
        <f t="shared" si="36"/>
        <v>✅</v>
      </c>
      <c r="DF66" s="2" t="str">
        <f t="shared" si="37"/>
        <v>✅</v>
      </c>
    </row>
    <row r="67" spans="1:110" x14ac:dyDescent="0.15">
      <c r="A67">
        <v>103</v>
      </c>
      <c r="B67" t="s">
        <v>219</v>
      </c>
      <c r="C67">
        <v>3</v>
      </c>
      <c r="D67" t="s">
        <v>92</v>
      </c>
      <c r="E67">
        <v>2091959545</v>
      </c>
      <c r="F67">
        <f>(K67-J67)*86400</f>
        <v>1617.0000001788139</v>
      </c>
      <c r="G67">
        <f t="shared" ref="G67:G110" si="74">MEDIAN($F$2:$F$110)</f>
        <v>389.00000040885061</v>
      </c>
      <c r="H67">
        <f>G67/F67</f>
        <v>0.24056895508091128</v>
      </c>
      <c r="I67" s="2" t="str">
        <f t="shared" ref="I67:I110" si="75">(IF(H67&gt;=2,"🔴","🟢"))</f>
        <v>🟢</v>
      </c>
      <c r="J67" t="s">
        <v>220</v>
      </c>
      <c r="K67" t="s">
        <v>219</v>
      </c>
      <c r="L67">
        <v>7</v>
      </c>
      <c r="M67">
        <v>7</v>
      </c>
      <c r="N67">
        <v>7</v>
      </c>
      <c r="O67">
        <v>7</v>
      </c>
      <c r="P67">
        <v>7</v>
      </c>
      <c r="Q67">
        <v>7</v>
      </c>
      <c r="R67">
        <v>7</v>
      </c>
      <c r="S67">
        <v>7</v>
      </c>
      <c r="T67">
        <v>7</v>
      </c>
      <c r="U67">
        <v>7</v>
      </c>
      <c r="V67">
        <v>7</v>
      </c>
      <c r="W67">
        <v>7</v>
      </c>
      <c r="X67">
        <v>7</v>
      </c>
      <c r="Y67">
        <v>7</v>
      </c>
      <c r="Z67">
        <v>7</v>
      </c>
      <c r="AA67">
        <v>7</v>
      </c>
      <c r="AB67">
        <v>7</v>
      </c>
      <c r="AC67">
        <v>7</v>
      </c>
      <c r="AD67">
        <v>7</v>
      </c>
      <c r="AE67">
        <v>7</v>
      </c>
      <c r="AF67">
        <v>7</v>
      </c>
      <c r="AG67">
        <v>7</v>
      </c>
      <c r="AH67">
        <v>7</v>
      </c>
      <c r="AI67">
        <v>7</v>
      </c>
      <c r="AJ67">
        <v>7</v>
      </c>
      <c r="AK67">
        <v>7</v>
      </c>
      <c r="AL67">
        <v>7</v>
      </c>
      <c r="AM67">
        <v>7</v>
      </c>
      <c r="AN67">
        <v>7</v>
      </c>
      <c r="AO67">
        <v>7</v>
      </c>
      <c r="AS67">
        <v>7</v>
      </c>
      <c r="AT67">
        <v>7</v>
      </c>
      <c r="AU67">
        <v>3</v>
      </c>
      <c r="AV67">
        <v>4</v>
      </c>
      <c r="AW67">
        <v>2</v>
      </c>
      <c r="AX67">
        <v>2</v>
      </c>
      <c r="AY67">
        <v>4</v>
      </c>
      <c r="AZ67" t="s">
        <v>71</v>
      </c>
      <c r="BA67" t="s">
        <v>100</v>
      </c>
      <c r="BB67" t="s">
        <v>105</v>
      </c>
      <c r="BC67" t="s">
        <v>80</v>
      </c>
      <c r="BD67" t="s">
        <v>291</v>
      </c>
      <c r="BE67">
        <v>1618.15</v>
      </c>
      <c r="BF67">
        <v>264.25</v>
      </c>
      <c r="BL67">
        <v>602</v>
      </c>
      <c r="BP67">
        <v>751.9</v>
      </c>
      <c r="BW67" s="3" t="str">
        <f t="shared" ref="BW67:BW110" si="76">IF(CC67=MAX(CC67,CH67,CM67,CR67,CW67,DB67),"PAT",IF(CH67=MAX(CC67,CH67,CM67,CR67,CW67,DB67),"MAX",IF(CM67=MAX(CC67,CH67,CM67,CR67,CW67,DB67),"JO",IF(CR67=MAX(CC67,CH67,CM67,CR67,CW67,DB67),"KRIS",IF(CW67=MAX(CC67,CH67,CM67,CR67,CW67,DB67),"QUINN",IF(DB67=MAX(CC67,CH67,CM67,CR67,CW67,DB67),"LOU","🔴"))))))</f>
        <v>PAT</v>
      </c>
      <c r="BX67" s="3">
        <f t="shared" ref="BX67:BX110" si="77">IF(CC67=MAX(CC67,CH67,CM67,CR67,CW67,DB67),1,IF(CH67=MAX(CC67,CH67,CM67,CR67,CW67,DB67),2,IF(CM67=MAX(CC67,CH67,CM67,CR67,CW67,DB67),3,IF(CR67=MAX(CC67,CH67,CM67,CR67,CW67,DB67),4,IF(CW67=MAX(CC67,CH67,CM67,CR67,CW67,DB67),5,IF(DB67=MAX(CC67,CH67,CM67,CR67,CW67,DB67),6,"🔴"))))))</f>
        <v>1</v>
      </c>
      <c r="BY67">
        <f t="shared" si="56"/>
        <v>7</v>
      </c>
      <c r="BZ67">
        <f t="shared" si="57"/>
        <v>0</v>
      </c>
      <c r="CA67">
        <f t="shared" si="58"/>
        <v>0</v>
      </c>
      <c r="CB67">
        <f t="shared" ref="CB67:CB110" si="78">IF(BD67="AO05",2,0)</f>
        <v>2</v>
      </c>
      <c r="CC67" s="1">
        <f t="shared" ref="CC67:CC110" si="79">SUM(BY67:CB67)</f>
        <v>9</v>
      </c>
      <c r="CD67">
        <f t="shared" si="59"/>
        <v>0</v>
      </c>
      <c r="CE67">
        <f t="shared" si="60"/>
        <v>3</v>
      </c>
      <c r="CF67">
        <f t="shared" si="61"/>
        <v>0</v>
      </c>
      <c r="CG67">
        <f t="shared" ref="CG67:CG110" si="80">IF(BD67="AO01",2,0)</f>
        <v>0</v>
      </c>
      <c r="CH67" s="1">
        <f t="shared" ref="CH67:CH110" si="81">SUM(CD67:CG67)</f>
        <v>3</v>
      </c>
      <c r="CI67">
        <f t="shared" si="62"/>
        <v>0</v>
      </c>
      <c r="CJ67">
        <f t="shared" si="63"/>
        <v>0</v>
      </c>
      <c r="CK67">
        <f t="shared" si="64"/>
        <v>0</v>
      </c>
      <c r="CL67">
        <f t="shared" ref="CL67:CL110" si="82">IF(BD67="AO04",2,0)</f>
        <v>0</v>
      </c>
      <c r="CM67" s="1">
        <f t="shared" ref="CM67:CM110" si="83">SUM(CI67:CL67)</f>
        <v>0</v>
      </c>
      <c r="CN67">
        <f t="shared" si="65"/>
        <v>0</v>
      </c>
      <c r="CO67">
        <f t="shared" si="66"/>
        <v>0</v>
      </c>
      <c r="CP67">
        <f t="shared" si="67"/>
        <v>3</v>
      </c>
      <c r="CQ67">
        <f t="shared" ref="CQ67:CQ110" si="84">IF(BD67="AO06",2,0)</f>
        <v>0</v>
      </c>
      <c r="CR67" s="1">
        <f t="shared" ref="CR67:CR110" si="85">SUM(CN67:CQ67)</f>
        <v>3</v>
      </c>
      <c r="CS67">
        <f t="shared" si="68"/>
        <v>0</v>
      </c>
      <c r="CT67">
        <f t="shared" si="69"/>
        <v>0</v>
      </c>
      <c r="CU67">
        <f t="shared" si="70"/>
        <v>0</v>
      </c>
      <c r="CV67">
        <f t="shared" ref="CV67:CV110" si="86">IF(BD67="AO02",2,0)</f>
        <v>0</v>
      </c>
      <c r="CW67" s="1">
        <f t="shared" ref="CW67:CW110" si="87">SUM(CS67:CV67)</f>
        <v>0</v>
      </c>
      <c r="CX67">
        <f t="shared" si="71"/>
        <v>0</v>
      </c>
      <c r="CY67">
        <f t="shared" si="72"/>
        <v>0</v>
      </c>
      <c r="CZ67">
        <f t="shared" si="73"/>
        <v>0</v>
      </c>
      <c r="DA67">
        <f t="shared" ref="DA67:DA110" si="88">IF(BD67="AO03",2,0)</f>
        <v>0</v>
      </c>
      <c r="DB67" s="1">
        <f t="shared" ref="DB67:DB110" si="89">SUM(CX67:DA67)</f>
        <v>0</v>
      </c>
      <c r="DC67" s="2" t="str">
        <f t="shared" ref="DC67:DC110" si="90">IF(SUM(BY67,CD67,CI67,CN67,CS67,CX67)=7,"✅","🔴")</f>
        <v>✅</v>
      </c>
      <c r="DD67" s="2" t="str">
        <f t="shared" ref="DD67:DD81" si="91">IF(SUM(BZ67,CE67,CJ67,CO67,CT67,CY67)=3,"✅","🔴")</f>
        <v>✅</v>
      </c>
      <c r="DE67" s="2" t="str">
        <f t="shared" ref="DE67:DE110" si="92">IF(SUM(CA67,CF67,CK67,CP67,CU67,CZ67)=3,"✅","🔴")</f>
        <v>✅</v>
      </c>
      <c r="DF67" s="2" t="str">
        <f t="shared" ref="DF67:DF110" si="93">IF(SUM(CB67,CG67,CL67,CQ67,CV67,DA67)=2,"✅","🔴")</f>
        <v>✅</v>
      </c>
    </row>
    <row r="68" spans="1:110" x14ac:dyDescent="0.15">
      <c r="A68">
        <v>104</v>
      </c>
      <c r="B68" t="s">
        <v>221</v>
      </c>
      <c r="C68">
        <v>3</v>
      </c>
      <c r="D68" t="s">
        <v>69</v>
      </c>
      <c r="E68">
        <v>1971399734</v>
      </c>
      <c r="F68">
        <f>(K68-J68)*86400</f>
        <v>729.00000005029142</v>
      </c>
      <c r="G68">
        <f t="shared" si="74"/>
        <v>389.00000040885061</v>
      </c>
      <c r="H68">
        <f>G68/F68</f>
        <v>0.53360768227985556</v>
      </c>
      <c r="I68" s="2" t="str">
        <f t="shared" si="75"/>
        <v>🟢</v>
      </c>
      <c r="J68" t="s">
        <v>222</v>
      </c>
      <c r="K68" t="s">
        <v>221</v>
      </c>
      <c r="L68">
        <v>5</v>
      </c>
      <c r="M68">
        <v>6</v>
      </c>
      <c r="N68">
        <v>5</v>
      </c>
      <c r="O68">
        <v>7</v>
      </c>
      <c r="P68">
        <v>5</v>
      </c>
      <c r="Q68">
        <v>5</v>
      </c>
      <c r="R68">
        <v>2</v>
      </c>
      <c r="S68">
        <v>4</v>
      </c>
      <c r="T68">
        <v>3</v>
      </c>
      <c r="U68">
        <v>5</v>
      </c>
      <c r="V68">
        <v>4</v>
      </c>
      <c r="W68">
        <v>3</v>
      </c>
      <c r="X68">
        <v>1</v>
      </c>
      <c r="Y68">
        <v>1</v>
      </c>
      <c r="Z68">
        <v>1</v>
      </c>
      <c r="AA68">
        <v>1</v>
      </c>
      <c r="AB68">
        <v>1</v>
      </c>
      <c r="AC68">
        <v>1</v>
      </c>
      <c r="AD68">
        <v>7</v>
      </c>
      <c r="AE68">
        <v>5</v>
      </c>
      <c r="AF68">
        <v>2</v>
      </c>
      <c r="AG68">
        <v>4</v>
      </c>
      <c r="AH68">
        <v>3</v>
      </c>
      <c r="AI68">
        <v>5</v>
      </c>
      <c r="AJ68">
        <v>5</v>
      </c>
      <c r="AK68">
        <v>4</v>
      </c>
      <c r="AL68">
        <v>3</v>
      </c>
      <c r="AM68">
        <v>3</v>
      </c>
      <c r="AN68">
        <v>5</v>
      </c>
      <c r="AO68">
        <v>4</v>
      </c>
      <c r="AP68">
        <v>4</v>
      </c>
      <c r="AQ68">
        <v>4</v>
      </c>
      <c r="AR68">
        <v>4</v>
      </c>
      <c r="AS68">
        <v>4</v>
      </c>
      <c r="AT68">
        <v>4</v>
      </c>
      <c r="AU68">
        <v>7</v>
      </c>
      <c r="AV68">
        <v>7</v>
      </c>
      <c r="AW68">
        <v>5</v>
      </c>
      <c r="AX68">
        <v>6</v>
      </c>
      <c r="AY68">
        <v>6</v>
      </c>
      <c r="AZ68" t="s">
        <v>77</v>
      </c>
      <c r="BA68" t="s">
        <v>72</v>
      </c>
      <c r="BB68" t="s">
        <v>73</v>
      </c>
      <c r="BC68" t="s">
        <v>74</v>
      </c>
      <c r="BD68" t="s">
        <v>288</v>
      </c>
      <c r="BE68">
        <v>708.15</v>
      </c>
      <c r="BF68">
        <v>432.18</v>
      </c>
      <c r="BL68">
        <v>92.78</v>
      </c>
      <c r="BP68">
        <v>183.19</v>
      </c>
      <c r="BW68" s="3" t="str">
        <f t="shared" si="76"/>
        <v>JO</v>
      </c>
      <c r="BX68" s="3">
        <f t="shared" si="77"/>
        <v>3</v>
      </c>
      <c r="BY68">
        <f t="shared" si="56"/>
        <v>0</v>
      </c>
      <c r="BZ68">
        <f t="shared" si="57"/>
        <v>0</v>
      </c>
      <c r="CA68">
        <f t="shared" si="58"/>
        <v>0</v>
      </c>
      <c r="CB68">
        <f t="shared" si="78"/>
        <v>0</v>
      </c>
      <c r="CC68" s="1">
        <f t="shared" si="79"/>
        <v>0</v>
      </c>
      <c r="CD68">
        <f t="shared" si="59"/>
        <v>0</v>
      </c>
      <c r="CE68">
        <f t="shared" si="60"/>
        <v>0</v>
      </c>
      <c r="CF68">
        <f t="shared" si="61"/>
        <v>0</v>
      </c>
      <c r="CG68">
        <f t="shared" si="80"/>
        <v>0</v>
      </c>
      <c r="CH68" s="1">
        <f t="shared" si="81"/>
        <v>0</v>
      </c>
      <c r="CI68">
        <f t="shared" si="62"/>
        <v>7</v>
      </c>
      <c r="CJ68">
        <f t="shared" si="63"/>
        <v>3</v>
      </c>
      <c r="CK68">
        <f t="shared" si="64"/>
        <v>3</v>
      </c>
      <c r="CL68">
        <f t="shared" si="82"/>
        <v>2</v>
      </c>
      <c r="CM68" s="1">
        <f t="shared" si="83"/>
        <v>15</v>
      </c>
      <c r="CN68">
        <f t="shared" si="65"/>
        <v>0</v>
      </c>
      <c r="CO68">
        <f t="shared" si="66"/>
        <v>0</v>
      </c>
      <c r="CP68">
        <f t="shared" si="67"/>
        <v>0</v>
      </c>
      <c r="CQ68">
        <f t="shared" si="84"/>
        <v>0</v>
      </c>
      <c r="CR68" s="1">
        <f t="shared" si="85"/>
        <v>0</v>
      </c>
      <c r="CS68">
        <f t="shared" si="68"/>
        <v>0</v>
      </c>
      <c r="CT68">
        <f t="shared" si="69"/>
        <v>0</v>
      </c>
      <c r="CU68">
        <f t="shared" si="70"/>
        <v>0</v>
      </c>
      <c r="CV68">
        <f t="shared" si="86"/>
        <v>0</v>
      </c>
      <c r="CW68" s="1">
        <f t="shared" si="87"/>
        <v>0</v>
      </c>
      <c r="CX68">
        <f t="shared" si="71"/>
        <v>0</v>
      </c>
      <c r="CY68">
        <f t="shared" si="72"/>
        <v>0</v>
      </c>
      <c r="CZ68">
        <f t="shared" si="73"/>
        <v>0</v>
      </c>
      <c r="DA68">
        <f t="shared" si="88"/>
        <v>0</v>
      </c>
      <c r="DB68" s="1">
        <f t="shared" si="89"/>
        <v>0</v>
      </c>
      <c r="DC68" s="2" t="str">
        <f t="shared" si="90"/>
        <v>✅</v>
      </c>
      <c r="DD68" s="2" t="str">
        <f t="shared" si="91"/>
        <v>✅</v>
      </c>
      <c r="DE68" s="2" t="str">
        <f t="shared" si="92"/>
        <v>✅</v>
      </c>
      <c r="DF68" s="2" t="str">
        <f t="shared" si="93"/>
        <v>✅</v>
      </c>
    </row>
    <row r="69" spans="1:110" x14ac:dyDescent="0.15">
      <c r="A69">
        <v>105</v>
      </c>
      <c r="B69" t="s">
        <v>223</v>
      </c>
      <c r="C69">
        <v>3</v>
      </c>
      <c r="D69" t="s">
        <v>92</v>
      </c>
      <c r="E69">
        <v>423845530</v>
      </c>
      <c r="F69">
        <f>(K69-J69)*86400</f>
        <v>437.00000031385571</v>
      </c>
      <c r="G69">
        <f t="shared" si="74"/>
        <v>389.00000040885061</v>
      </c>
      <c r="H69">
        <f>G69/F69</f>
        <v>0.8901601833626287</v>
      </c>
      <c r="I69" s="2" t="str">
        <f t="shared" si="75"/>
        <v>🟢</v>
      </c>
      <c r="J69" t="s">
        <v>224</v>
      </c>
      <c r="K69" t="s">
        <v>223</v>
      </c>
      <c r="L69">
        <v>5</v>
      </c>
      <c r="M69">
        <v>6</v>
      </c>
      <c r="N69">
        <v>6</v>
      </c>
      <c r="P69">
        <v>6</v>
      </c>
      <c r="Q69">
        <v>5</v>
      </c>
      <c r="R69">
        <v>4</v>
      </c>
      <c r="S69">
        <v>3</v>
      </c>
      <c r="T69">
        <v>3</v>
      </c>
      <c r="W69">
        <v>4</v>
      </c>
      <c r="X69">
        <v>1</v>
      </c>
      <c r="Y69">
        <v>3</v>
      </c>
      <c r="AC69">
        <v>3</v>
      </c>
      <c r="AD69">
        <v>6</v>
      </c>
      <c r="AE69">
        <v>5</v>
      </c>
      <c r="AF69">
        <v>5</v>
      </c>
      <c r="AH69">
        <v>5</v>
      </c>
      <c r="AI69">
        <v>5</v>
      </c>
      <c r="AJ69">
        <v>6</v>
      </c>
      <c r="AK69">
        <v>6</v>
      </c>
      <c r="AL69">
        <v>6</v>
      </c>
      <c r="AO69">
        <v>6</v>
      </c>
      <c r="AP69">
        <v>4</v>
      </c>
      <c r="AQ69">
        <v>4</v>
      </c>
      <c r="AR69">
        <v>5</v>
      </c>
      <c r="AS69">
        <v>5</v>
      </c>
      <c r="AT69">
        <v>5</v>
      </c>
      <c r="AU69">
        <v>5</v>
      </c>
      <c r="AV69">
        <v>5</v>
      </c>
      <c r="AW69">
        <v>5</v>
      </c>
      <c r="AX69">
        <v>4</v>
      </c>
      <c r="AY69">
        <v>5</v>
      </c>
      <c r="AZ69" t="s">
        <v>71</v>
      </c>
      <c r="BA69" t="s">
        <v>88</v>
      </c>
      <c r="BB69" t="s">
        <v>79</v>
      </c>
      <c r="BC69" t="s">
        <v>125</v>
      </c>
      <c r="BD69" t="s">
        <v>291</v>
      </c>
      <c r="BE69">
        <v>438.15</v>
      </c>
      <c r="BF69">
        <v>263.04000000000002</v>
      </c>
      <c r="BL69">
        <v>66.260000000000005</v>
      </c>
      <c r="BP69">
        <v>108.85</v>
      </c>
      <c r="BW69" s="3" t="str">
        <f t="shared" si="76"/>
        <v>KRIS</v>
      </c>
      <c r="BX69" s="3">
        <f t="shared" si="77"/>
        <v>4</v>
      </c>
      <c r="BY69">
        <f t="shared" si="56"/>
        <v>0</v>
      </c>
      <c r="BZ69">
        <f t="shared" si="57"/>
        <v>0</v>
      </c>
      <c r="CA69">
        <f t="shared" si="58"/>
        <v>3</v>
      </c>
      <c r="CB69">
        <f t="shared" si="78"/>
        <v>2</v>
      </c>
      <c r="CC69" s="1">
        <f t="shared" si="79"/>
        <v>5</v>
      </c>
      <c r="CD69">
        <f t="shared" si="59"/>
        <v>0</v>
      </c>
      <c r="CE69">
        <f t="shared" si="60"/>
        <v>0</v>
      </c>
      <c r="CF69">
        <f t="shared" si="61"/>
        <v>0</v>
      </c>
      <c r="CG69">
        <f t="shared" si="80"/>
        <v>0</v>
      </c>
      <c r="CH69" s="1">
        <f t="shared" si="81"/>
        <v>0</v>
      </c>
      <c r="CI69">
        <f t="shared" si="62"/>
        <v>0</v>
      </c>
      <c r="CJ69">
        <f t="shared" si="63"/>
        <v>0</v>
      </c>
      <c r="CK69">
        <f t="shared" si="64"/>
        <v>0</v>
      </c>
      <c r="CL69">
        <f t="shared" si="82"/>
        <v>0</v>
      </c>
      <c r="CM69" s="1">
        <f t="shared" si="83"/>
        <v>0</v>
      </c>
      <c r="CN69">
        <f t="shared" si="65"/>
        <v>7</v>
      </c>
      <c r="CO69">
        <f t="shared" si="66"/>
        <v>3</v>
      </c>
      <c r="CP69">
        <f t="shared" si="67"/>
        <v>0</v>
      </c>
      <c r="CQ69">
        <f t="shared" si="84"/>
        <v>0</v>
      </c>
      <c r="CR69" s="1">
        <f t="shared" si="85"/>
        <v>10</v>
      </c>
      <c r="CS69">
        <f t="shared" si="68"/>
        <v>0</v>
      </c>
      <c r="CT69">
        <f t="shared" si="69"/>
        <v>0</v>
      </c>
      <c r="CU69">
        <f t="shared" si="70"/>
        <v>0</v>
      </c>
      <c r="CV69">
        <f t="shared" si="86"/>
        <v>0</v>
      </c>
      <c r="CW69" s="1">
        <f t="shared" si="87"/>
        <v>0</v>
      </c>
      <c r="CX69">
        <f t="shared" si="71"/>
        <v>0</v>
      </c>
      <c r="CY69">
        <f t="shared" si="72"/>
        <v>0</v>
      </c>
      <c r="CZ69">
        <f t="shared" si="73"/>
        <v>0</v>
      </c>
      <c r="DA69">
        <f t="shared" si="88"/>
        <v>0</v>
      </c>
      <c r="DB69" s="1">
        <f t="shared" si="89"/>
        <v>0</v>
      </c>
      <c r="DC69" s="2" t="str">
        <f t="shared" si="90"/>
        <v>✅</v>
      </c>
      <c r="DD69" s="2" t="str">
        <f t="shared" si="91"/>
        <v>✅</v>
      </c>
      <c r="DE69" s="2" t="str">
        <f t="shared" si="92"/>
        <v>✅</v>
      </c>
      <c r="DF69" s="2" t="str">
        <f t="shared" si="93"/>
        <v>✅</v>
      </c>
    </row>
    <row r="70" spans="1:110" x14ac:dyDescent="0.15">
      <c r="A70">
        <v>107</v>
      </c>
      <c r="B70" t="s">
        <v>225</v>
      </c>
      <c r="C70">
        <v>3</v>
      </c>
      <c r="D70" t="s">
        <v>92</v>
      </c>
      <c r="E70">
        <v>647436945</v>
      </c>
      <c r="F70">
        <f>(K70-J70)*86400</f>
        <v>434.00000024121255</v>
      </c>
      <c r="G70">
        <f t="shared" si="74"/>
        <v>389.00000040885061</v>
      </c>
      <c r="H70">
        <f>G70/F70</f>
        <v>0.8963133644991903</v>
      </c>
      <c r="I70" s="2" t="str">
        <f t="shared" si="75"/>
        <v>🟢</v>
      </c>
      <c r="J70" t="s">
        <v>226</v>
      </c>
      <c r="K70" t="s">
        <v>225</v>
      </c>
      <c r="L70">
        <v>6</v>
      </c>
      <c r="M70">
        <v>6</v>
      </c>
      <c r="N70">
        <v>3</v>
      </c>
      <c r="O70">
        <v>5</v>
      </c>
      <c r="P70">
        <v>5</v>
      </c>
      <c r="Q70">
        <v>5</v>
      </c>
      <c r="X70">
        <v>5</v>
      </c>
      <c r="Y70">
        <v>1</v>
      </c>
      <c r="Z70">
        <v>1</v>
      </c>
      <c r="AA70">
        <v>1</v>
      </c>
      <c r="AB70">
        <v>1</v>
      </c>
      <c r="AC70">
        <v>3</v>
      </c>
      <c r="AD70">
        <v>7</v>
      </c>
      <c r="AE70">
        <v>7</v>
      </c>
      <c r="AF70">
        <v>7</v>
      </c>
      <c r="AG70">
        <v>4</v>
      </c>
      <c r="AH70">
        <v>5</v>
      </c>
      <c r="AI70">
        <v>7</v>
      </c>
      <c r="AJ70">
        <v>6</v>
      </c>
      <c r="AK70">
        <v>5</v>
      </c>
      <c r="AL70">
        <v>5</v>
      </c>
      <c r="AM70">
        <v>5</v>
      </c>
      <c r="AO70">
        <v>6</v>
      </c>
      <c r="AP70">
        <v>6</v>
      </c>
      <c r="AQ70">
        <v>7</v>
      </c>
      <c r="AR70">
        <v>7</v>
      </c>
      <c r="AS70">
        <v>7</v>
      </c>
      <c r="AT70">
        <v>7</v>
      </c>
      <c r="AU70">
        <v>7</v>
      </c>
      <c r="AV70">
        <v>7</v>
      </c>
      <c r="AW70">
        <v>4</v>
      </c>
      <c r="AX70">
        <v>4</v>
      </c>
      <c r="AY70">
        <v>4</v>
      </c>
      <c r="AZ70" t="s">
        <v>71</v>
      </c>
      <c r="BA70" t="s">
        <v>72</v>
      </c>
      <c r="BB70" t="s">
        <v>227</v>
      </c>
      <c r="BC70" t="s">
        <v>74</v>
      </c>
      <c r="BD70" t="s">
        <v>289</v>
      </c>
      <c r="BE70">
        <v>434.46</v>
      </c>
      <c r="BF70">
        <v>190.4</v>
      </c>
      <c r="BL70">
        <v>111.41</v>
      </c>
      <c r="BP70">
        <v>132.65</v>
      </c>
      <c r="BW70" s="3" t="str">
        <f t="shared" si="76"/>
        <v>JO</v>
      </c>
      <c r="BX70" s="3">
        <f t="shared" si="77"/>
        <v>3</v>
      </c>
      <c r="BY70">
        <f t="shared" si="56"/>
        <v>0</v>
      </c>
      <c r="BZ70">
        <f t="shared" si="57"/>
        <v>0</v>
      </c>
      <c r="CA70">
        <f t="shared" si="58"/>
        <v>0</v>
      </c>
      <c r="CB70">
        <f t="shared" si="78"/>
        <v>0</v>
      </c>
      <c r="CC70" s="1">
        <f t="shared" si="79"/>
        <v>0</v>
      </c>
      <c r="CD70">
        <f t="shared" si="59"/>
        <v>0</v>
      </c>
      <c r="CE70">
        <f t="shared" si="60"/>
        <v>0</v>
      </c>
      <c r="CF70">
        <f t="shared" si="61"/>
        <v>0</v>
      </c>
      <c r="CG70">
        <f t="shared" si="80"/>
        <v>0</v>
      </c>
      <c r="CH70" s="1">
        <f t="shared" si="81"/>
        <v>0</v>
      </c>
      <c r="CI70">
        <f t="shared" si="62"/>
        <v>7</v>
      </c>
      <c r="CJ70">
        <f t="shared" si="63"/>
        <v>0</v>
      </c>
      <c r="CK70">
        <f t="shared" si="64"/>
        <v>3</v>
      </c>
      <c r="CL70">
        <f t="shared" si="82"/>
        <v>0</v>
      </c>
      <c r="CM70" s="1">
        <f t="shared" si="83"/>
        <v>10</v>
      </c>
      <c r="CN70">
        <f t="shared" si="65"/>
        <v>0</v>
      </c>
      <c r="CO70">
        <f t="shared" si="66"/>
        <v>0</v>
      </c>
      <c r="CP70">
        <f t="shared" si="67"/>
        <v>0</v>
      </c>
      <c r="CQ70">
        <f t="shared" si="84"/>
        <v>2</v>
      </c>
      <c r="CR70" s="1">
        <f t="shared" si="85"/>
        <v>2</v>
      </c>
      <c r="CS70">
        <f t="shared" si="68"/>
        <v>0</v>
      </c>
      <c r="CT70">
        <f t="shared" si="69"/>
        <v>3</v>
      </c>
      <c r="CU70">
        <f t="shared" si="70"/>
        <v>0</v>
      </c>
      <c r="CV70">
        <f t="shared" si="86"/>
        <v>0</v>
      </c>
      <c r="CW70" s="1">
        <f t="shared" si="87"/>
        <v>3</v>
      </c>
      <c r="CX70">
        <f t="shared" si="71"/>
        <v>0</v>
      </c>
      <c r="CY70">
        <f t="shared" si="72"/>
        <v>0</v>
      </c>
      <c r="CZ70">
        <f t="shared" si="73"/>
        <v>0</v>
      </c>
      <c r="DA70">
        <f t="shared" si="88"/>
        <v>0</v>
      </c>
      <c r="DB70" s="1">
        <f t="shared" si="89"/>
        <v>0</v>
      </c>
      <c r="DC70" s="2" t="str">
        <f t="shared" si="90"/>
        <v>✅</v>
      </c>
      <c r="DD70" s="2" t="str">
        <f t="shared" si="91"/>
        <v>✅</v>
      </c>
      <c r="DE70" s="2" t="str">
        <f t="shared" si="92"/>
        <v>✅</v>
      </c>
      <c r="DF70" s="2" t="str">
        <f t="shared" si="93"/>
        <v>✅</v>
      </c>
    </row>
    <row r="71" spans="1:110" x14ac:dyDescent="0.15">
      <c r="A71">
        <v>108</v>
      </c>
      <c r="B71" t="s">
        <v>228</v>
      </c>
      <c r="C71">
        <v>3</v>
      </c>
      <c r="D71" t="s">
        <v>69</v>
      </c>
      <c r="E71">
        <v>1972523805</v>
      </c>
      <c r="F71">
        <f>(K71-J71)*86400</f>
        <v>390.99999961908907</v>
      </c>
      <c r="G71">
        <f t="shared" si="74"/>
        <v>389.00000040885061</v>
      </c>
      <c r="H71">
        <f>G71/F71</f>
        <v>0.99488491250080091</v>
      </c>
      <c r="I71" s="2" t="str">
        <f t="shared" si="75"/>
        <v>🟢</v>
      </c>
      <c r="J71" t="s">
        <v>229</v>
      </c>
      <c r="K71" t="s">
        <v>228</v>
      </c>
      <c r="L71">
        <v>1</v>
      </c>
      <c r="M71">
        <v>1</v>
      </c>
      <c r="N71">
        <v>1</v>
      </c>
      <c r="O71">
        <v>1</v>
      </c>
      <c r="P71">
        <v>1</v>
      </c>
      <c r="Q71">
        <v>1</v>
      </c>
      <c r="R71">
        <v>1</v>
      </c>
      <c r="S71">
        <v>1</v>
      </c>
      <c r="T71">
        <v>1</v>
      </c>
      <c r="U71">
        <v>1</v>
      </c>
      <c r="V71">
        <v>1</v>
      </c>
      <c r="W71">
        <v>1</v>
      </c>
      <c r="X71">
        <v>2</v>
      </c>
      <c r="Y71">
        <v>1</v>
      </c>
      <c r="Z71">
        <v>3</v>
      </c>
      <c r="AA71">
        <v>2</v>
      </c>
      <c r="AB71">
        <v>2</v>
      </c>
      <c r="AC71">
        <v>5</v>
      </c>
      <c r="AD71">
        <v>1</v>
      </c>
      <c r="AE71">
        <v>1</v>
      </c>
      <c r="AF71">
        <v>1</v>
      </c>
      <c r="AG71">
        <v>1</v>
      </c>
      <c r="AH71">
        <v>1</v>
      </c>
      <c r="AI71">
        <v>1</v>
      </c>
      <c r="AJ71">
        <v>1</v>
      </c>
      <c r="AK71">
        <v>1</v>
      </c>
      <c r="AL71">
        <v>1</v>
      </c>
      <c r="AM71">
        <v>1</v>
      </c>
      <c r="AN71">
        <v>1</v>
      </c>
      <c r="AO71">
        <v>1</v>
      </c>
      <c r="AP71">
        <v>7</v>
      </c>
      <c r="AR71">
        <v>1</v>
      </c>
      <c r="AS71">
        <v>1</v>
      </c>
      <c r="AT71">
        <v>1</v>
      </c>
      <c r="AU71">
        <v>7</v>
      </c>
      <c r="AV71">
        <v>6</v>
      </c>
      <c r="AW71">
        <v>6</v>
      </c>
      <c r="AX71">
        <v>3</v>
      </c>
      <c r="AY71">
        <v>7</v>
      </c>
      <c r="AZ71" t="s">
        <v>77</v>
      </c>
      <c r="BA71" t="s">
        <v>100</v>
      </c>
      <c r="BB71" t="s">
        <v>95</v>
      </c>
      <c r="BC71" t="s">
        <v>80</v>
      </c>
      <c r="BD71" t="s">
        <v>290</v>
      </c>
      <c r="BE71">
        <v>392.1</v>
      </c>
      <c r="BF71">
        <v>197.77</v>
      </c>
      <c r="BL71">
        <v>74.94</v>
      </c>
      <c r="BP71">
        <v>119.39</v>
      </c>
      <c r="BW71" s="3" t="str">
        <f t="shared" si="76"/>
        <v>PAT</v>
      </c>
      <c r="BX71" s="3">
        <f t="shared" si="77"/>
        <v>1</v>
      </c>
      <c r="BY71">
        <f t="shared" si="56"/>
        <v>7</v>
      </c>
      <c r="BZ71">
        <f t="shared" si="57"/>
        <v>3</v>
      </c>
      <c r="CA71">
        <f t="shared" si="58"/>
        <v>0</v>
      </c>
      <c r="CB71">
        <f t="shared" si="78"/>
        <v>0</v>
      </c>
      <c r="CC71" s="1">
        <f t="shared" si="79"/>
        <v>10</v>
      </c>
      <c r="CD71">
        <f t="shared" si="59"/>
        <v>0</v>
      </c>
      <c r="CE71">
        <f t="shared" si="60"/>
        <v>0</v>
      </c>
      <c r="CF71">
        <f t="shared" si="61"/>
        <v>0</v>
      </c>
      <c r="CG71">
        <f t="shared" si="80"/>
        <v>0</v>
      </c>
      <c r="CH71" s="1">
        <f t="shared" si="81"/>
        <v>0</v>
      </c>
      <c r="CI71">
        <f t="shared" si="62"/>
        <v>0</v>
      </c>
      <c r="CJ71">
        <f t="shared" si="63"/>
        <v>0</v>
      </c>
      <c r="CK71">
        <f t="shared" si="64"/>
        <v>0</v>
      </c>
      <c r="CL71">
        <f t="shared" si="82"/>
        <v>0</v>
      </c>
      <c r="CM71" s="1">
        <f t="shared" si="83"/>
        <v>0</v>
      </c>
      <c r="CN71">
        <f t="shared" si="65"/>
        <v>0</v>
      </c>
      <c r="CO71">
        <f t="shared" si="66"/>
        <v>0</v>
      </c>
      <c r="CP71">
        <f t="shared" si="67"/>
        <v>3</v>
      </c>
      <c r="CQ71">
        <f t="shared" si="84"/>
        <v>0</v>
      </c>
      <c r="CR71" s="1">
        <f t="shared" si="85"/>
        <v>3</v>
      </c>
      <c r="CS71">
        <f t="shared" si="68"/>
        <v>0</v>
      </c>
      <c r="CT71">
        <f t="shared" si="69"/>
        <v>0</v>
      </c>
      <c r="CU71">
        <f t="shared" si="70"/>
        <v>0</v>
      </c>
      <c r="CV71">
        <f t="shared" si="86"/>
        <v>0</v>
      </c>
      <c r="CW71" s="1">
        <f t="shared" si="87"/>
        <v>0</v>
      </c>
      <c r="CX71">
        <f t="shared" si="71"/>
        <v>0</v>
      </c>
      <c r="CY71">
        <f t="shared" si="72"/>
        <v>0</v>
      </c>
      <c r="CZ71">
        <f t="shared" si="73"/>
        <v>0</v>
      </c>
      <c r="DA71">
        <f t="shared" si="88"/>
        <v>2</v>
      </c>
      <c r="DB71" s="1">
        <f t="shared" si="89"/>
        <v>2</v>
      </c>
      <c r="DC71" s="2" t="str">
        <f t="shared" si="90"/>
        <v>✅</v>
      </c>
      <c r="DD71" s="2" t="str">
        <f t="shared" si="91"/>
        <v>✅</v>
      </c>
      <c r="DE71" s="2" t="str">
        <f t="shared" si="92"/>
        <v>✅</v>
      </c>
      <c r="DF71" s="2" t="str">
        <f t="shared" si="93"/>
        <v>✅</v>
      </c>
    </row>
    <row r="72" spans="1:110" x14ac:dyDescent="0.15">
      <c r="A72">
        <v>109</v>
      </c>
      <c r="B72" t="s">
        <v>230</v>
      </c>
      <c r="C72">
        <v>3</v>
      </c>
      <c r="D72" t="s">
        <v>69</v>
      </c>
      <c r="E72">
        <v>1646305669</v>
      </c>
      <c r="F72">
        <f>(K72-J72)*86400</f>
        <v>232.99999977461994</v>
      </c>
      <c r="G72">
        <f t="shared" si="74"/>
        <v>389.00000040885061</v>
      </c>
      <c r="H72">
        <f>G72/F72</f>
        <v>1.6695279003653603</v>
      </c>
      <c r="I72" s="2" t="str">
        <f t="shared" si="75"/>
        <v>🟢</v>
      </c>
      <c r="J72" t="s">
        <v>231</v>
      </c>
      <c r="K72" t="s">
        <v>230</v>
      </c>
      <c r="L72">
        <v>3</v>
      </c>
      <c r="M72">
        <v>3</v>
      </c>
      <c r="N72">
        <v>3</v>
      </c>
      <c r="O72">
        <v>3</v>
      </c>
      <c r="P72">
        <v>2</v>
      </c>
      <c r="Q72">
        <v>3</v>
      </c>
      <c r="R72">
        <v>3</v>
      </c>
      <c r="S72">
        <v>4</v>
      </c>
      <c r="T72">
        <v>4</v>
      </c>
      <c r="U72">
        <v>4</v>
      </c>
      <c r="V72">
        <v>4</v>
      </c>
      <c r="W72">
        <v>3</v>
      </c>
      <c r="X72">
        <v>2</v>
      </c>
      <c r="Y72">
        <v>3</v>
      </c>
      <c r="Z72">
        <v>2</v>
      </c>
      <c r="AA72">
        <v>2</v>
      </c>
      <c r="AB72">
        <v>2</v>
      </c>
      <c r="AC72">
        <v>3</v>
      </c>
      <c r="AD72">
        <v>4</v>
      </c>
      <c r="AE72">
        <v>5</v>
      </c>
      <c r="AF72">
        <v>5</v>
      </c>
      <c r="AG72">
        <v>5</v>
      </c>
      <c r="AH72">
        <v>3</v>
      </c>
      <c r="AI72">
        <v>4</v>
      </c>
      <c r="AJ72">
        <v>4</v>
      </c>
      <c r="AK72">
        <v>4</v>
      </c>
      <c r="AL72">
        <v>2</v>
      </c>
      <c r="AM72">
        <v>3</v>
      </c>
      <c r="AN72">
        <v>3</v>
      </c>
      <c r="AO72">
        <v>3</v>
      </c>
      <c r="AP72">
        <v>4</v>
      </c>
      <c r="AQ72">
        <v>3</v>
      </c>
      <c r="AR72">
        <v>3</v>
      </c>
      <c r="AS72">
        <v>2</v>
      </c>
      <c r="AT72">
        <v>4</v>
      </c>
      <c r="AU72">
        <v>1</v>
      </c>
      <c r="AV72">
        <v>2</v>
      </c>
      <c r="AW72">
        <v>1</v>
      </c>
      <c r="AX72">
        <v>6</v>
      </c>
      <c r="AY72">
        <v>1</v>
      </c>
      <c r="AZ72" t="s">
        <v>71</v>
      </c>
      <c r="BA72" t="s">
        <v>88</v>
      </c>
      <c r="BB72" t="s">
        <v>73</v>
      </c>
      <c r="BC72" t="s">
        <v>74</v>
      </c>
      <c r="BD72" t="s">
        <v>288</v>
      </c>
      <c r="BE72">
        <v>234.3</v>
      </c>
      <c r="BF72">
        <v>102.93</v>
      </c>
      <c r="BL72">
        <v>71.87</v>
      </c>
      <c r="BP72">
        <v>59.5</v>
      </c>
      <c r="BW72" s="3" t="str">
        <f t="shared" si="76"/>
        <v>JO</v>
      </c>
      <c r="BX72" s="3">
        <f t="shared" si="77"/>
        <v>3</v>
      </c>
      <c r="BY72">
        <f t="shared" si="56"/>
        <v>0</v>
      </c>
      <c r="BZ72">
        <f t="shared" si="57"/>
        <v>0</v>
      </c>
      <c r="CA72">
        <f t="shared" si="58"/>
        <v>0</v>
      </c>
      <c r="CB72">
        <f t="shared" si="78"/>
        <v>0</v>
      </c>
      <c r="CC72" s="1">
        <f t="shared" si="79"/>
        <v>0</v>
      </c>
      <c r="CD72">
        <f t="shared" si="59"/>
        <v>0</v>
      </c>
      <c r="CE72">
        <f t="shared" si="60"/>
        <v>0</v>
      </c>
      <c r="CF72">
        <f t="shared" si="61"/>
        <v>0</v>
      </c>
      <c r="CG72">
        <f t="shared" si="80"/>
        <v>0</v>
      </c>
      <c r="CH72" s="1">
        <f t="shared" si="81"/>
        <v>0</v>
      </c>
      <c r="CI72">
        <f t="shared" si="62"/>
        <v>0</v>
      </c>
      <c r="CJ72">
        <f t="shared" si="63"/>
        <v>3</v>
      </c>
      <c r="CK72">
        <f t="shared" si="64"/>
        <v>3</v>
      </c>
      <c r="CL72">
        <f t="shared" si="82"/>
        <v>2</v>
      </c>
      <c r="CM72" s="1">
        <f t="shared" si="83"/>
        <v>8</v>
      </c>
      <c r="CN72">
        <f t="shared" si="65"/>
        <v>7</v>
      </c>
      <c r="CO72">
        <f t="shared" si="66"/>
        <v>0</v>
      </c>
      <c r="CP72">
        <f t="shared" si="67"/>
        <v>0</v>
      </c>
      <c r="CQ72">
        <f t="shared" si="84"/>
        <v>0</v>
      </c>
      <c r="CR72" s="1">
        <f t="shared" si="85"/>
        <v>7</v>
      </c>
      <c r="CS72">
        <f t="shared" si="68"/>
        <v>0</v>
      </c>
      <c r="CT72">
        <f t="shared" si="69"/>
        <v>0</v>
      </c>
      <c r="CU72">
        <f t="shared" si="70"/>
        <v>0</v>
      </c>
      <c r="CV72">
        <f t="shared" si="86"/>
        <v>0</v>
      </c>
      <c r="CW72" s="1">
        <f t="shared" si="87"/>
        <v>0</v>
      </c>
      <c r="CX72">
        <f t="shared" si="71"/>
        <v>0</v>
      </c>
      <c r="CY72">
        <f t="shared" si="72"/>
        <v>0</v>
      </c>
      <c r="CZ72">
        <f t="shared" si="73"/>
        <v>0</v>
      </c>
      <c r="DA72">
        <f t="shared" si="88"/>
        <v>0</v>
      </c>
      <c r="DB72" s="1">
        <f t="shared" si="89"/>
        <v>0</v>
      </c>
      <c r="DC72" s="2" t="str">
        <f t="shared" si="90"/>
        <v>✅</v>
      </c>
      <c r="DD72" s="2" t="str">
        <f t="shared" si="91"/>
        <v>✅</v>
      </c>
      <c r="DE72" s="2" t="str">
        <f t="shared" si="92"/>
        <v>✅</v>
      </c>
      <c r="DF72" s="2" t="str">
        <f t="shared" si="93"/>
        <v>✅</v>
      </c>
    </row>
    <row r="73" spans="1:110" x14ac:dyDescent="0.15">
      <c r="A73">
        <v>111</v>
      </c>
      <c r="B73" t="s">
        <v>232</v>
      </c>
      <c r="C73">
        <v>3</v>
      </c>
      <c r="D73" t="s">
        <v>92</v>
      </c>
      <c r="E73">
        <v>381305303</v>
      </c>
      <c r="F73">
        <f>(K73-J73)*86400</f>
        <v>359.99999991618097</v>
      </c>
      <c r="G73">
        <f t="shared" si="74"/>
        <v>389.00000040885061</v>
      </c>
      <c r="H73">
        <f>G73/F73</f>
        <v>1.0805555569428382</v>
      </c>
      <c r="I73" s="2" t="str">
        <f t="shared" si="75"/>
        <v>🟢</v>
      </c>
      <c r="J73" t="s">
        <v>233</v>
      </c>
      <c r="K73" t="s">
        <v>232</v>
      </c>
      <c r="L73">
        <v>7</v>
      </c>
      <c r="M73">
        <v>7</v>
      </c>
      <c r="N73">
        <v>7</v>
      </c>
      <c r="O73">
        <v>6</v>
      </c>
      <c r="P73">
        <v>6</v>
      </c>
      <c r="Q73">
        <v>7</v>
      </c>
      <c r="R73">
        <v>7</v>
      </c>
      <c r="S73">
        <v>7</v>
      </c>
      <c r="T73">
        <v>5</v>
      </c>
      <c r="U73">
        <v>5</v>
      </c>
      <c r="V73">
        <v>4</v>
      </c>
      <c r="W73">
        <v>7</v>
      </c>
      <c r="X73">
        <v>7</v>
      </c>
      <c r="Y73">
        <v>7</v>
      </c>
      <c r="Z73">
        <v>6</v>
      </c>
      <c r="AA73">
        <v>7</v>
      </c>
      <c r="AB73">
        <v>5</v>
      </c>
      <c r="AC73">
        <v>7</v>
      </c>
      <c r="AD73">
        <v>6</v>
      </c>
      <c r="AE73">
        <v>6</v>
      </c>
      <c r="AF73">
        <v>6</v>
      </c>
      <c r="AG73">
        <v>5</v>
      </c>
      <c r="AH73">
        <v>5</v>
      </c>
      <c r="AI73">
        <v>7</v>
      </c>
      <c r="AJ73">
        <v>7</v>
      </c>
      <c r="AK73">
        <v>7</v>
      </c>
      <c r="AL73">
        <v>5</v>
      </c>
      <c r="AM73">
        <v>6</v>
      </c>
      <c r="AN73">
        <v>5</v>
      </c>
      <c r="AO73">
        <v>7</v>
      </c>
      <c r="AP73">
        <v>7</v>
      </c>
      <c r="AQ73">
        <v>7</v>
      </c>
      <c r="AR73">
        <v>7</v>
      </c>
      <c r="AS73">
        <v>7</v>
      </c>
      <c r="AT73">
        <v>7</v>
      </c>
      <c r="AU73">
        <v>4</v>
      </c>
      <c r="AV73">
        <v>7</v>
      </c>
      <c r="AW73">
        <v>4</v>
      </c>
      <c r="AX73">
        <v>5</v>
      </c>
      <c r="AY73">
        <v>6</v>
      </c>
      <c r="AZ73" t="s">
        <v>71</v>
      </c>
      <c r="BA73" t="s">
        <v>88</v>
      </c>
      <c r="BB73" t="s">
        <v>79</v>
      </c>
      <c r="BC73" t="s">
        <v>80</v>
      </c>
      <c r="BD73" t="s">
        <v>288</v>
      </c>
      <c r="BE73">
        <v>361.2</v>
      </c>
      <c r="BF73">
        <v>212.17</v>
      </c>
      <c r="BL73">
        <v>70.290000000000006</v>
      </c>
      <c r="BP73">
        <v>78.739999999999995</v>
      </c>
      <c r="BW73" s="3" t="str">
        <f t="shared" si="76"/>
        <v>KRIS</v>
      </c>
      <c r="BX73" s="3">
        <f t="shared" si="77"/>
        <v>4</v>
      </c>
      <c r="BY73">
        <f t="shared" si="56"/>
        <v>0</v>
      </c>
      <c r="BZ73">
        <f t="shared" si="57"/>
        <v>0</v>
      </c>
      <c r="CA73">
        <f t="shared" si="58"/>
        <v>0</v>
      </c>
      <c r="CB73">
        <f t="shared" si="78"/>
        <v>0</v>
      </c>
      <c r="CC73" s="1">
        <f t="shared" si="79"/>
        <v>0</v>
      </c>
      <c r="CD73">
        <f t="shared" si="59"/>
        <v>0</v>
      </c>
      <c r="CE73">
        <f t="shared" si="60"/>
        <v>0</v>
      </c>
      <c r="CF73">
        <f t="shared" si="61"/>
        <v>0</v>
      </c>
      <c r="CG73">
        <f t="shared" si="80"/>
        <v>0</v>
      </c>
      <c r="CH73" s="1">
        <f t="shared" si="81"/>
        <v>0</v>
      </c>
      <c r="CI73">
        <f t="shared" si="62"/>
        <v>0</v>
      </c>
      <c r="CJ73">
        <f t="shared" si="63"/>
        <v>0</v>
      </c>
      <c r="CK73">
        <f t="shared" si="64"/>
        <v>0</v>
      </c>
      <c r="CL73">
        <f t="shared" si="82"/>
        <v>2</v>
      </c>
      <c r="CM73" s="1">
        <f t="shared" si="83"/>
        <v>2</v>
      </c>
      <c r="CN73">
        <f t="shared" si="65"/>
        <v>7</v>
      </c>
      <c r="CO73">
        <f t="shared" si="66"/>
        <v>3</v>
      </c>
      <c r="CP73">
        <f t="shared" si="67"/>
        <v>3</v>
      </c>
      <c r="CQ73">
        <f t="shared" si="84"/>
        <v>0</v>
      </c>
      <c r="CR73" s="1">
        <f t="shared" si="85"/>
        <v>13</v>
      </c>
      <c r="CS73">
        <f t="shared" si="68"/>
        <v>0</v>
      </c>
      <c r="CT73">
        <f t="shared" si="69"/>
        <v>0</v>
      </c>
      <c r="CU73">
        <f t="shared" si="70"/>
        <v>0</v>
      </c>
      <c r="CV73">
        <f t="shared" si="86"/>
        <v>0</v>
      </c>
      <c r="CW73" s="1">
        <f t="shared" si="87"/>
        <v>0</v>
      </c>
      <c r="CX73">
        <f t="shared" si="71"/>
        <v>0</v>
      </c>
      <c r="CY73">
        <f t="shared" si="72"/>
        <v>0</v>
      </c>
      <c r="CZ73">
        <f t="shared" si="73"/>
        <v>0</v>
      </c>
      <c r="DA73">
        <f t="shared" si="88"/>
        <v>0</v>
      </c>
      <c r="DB73" s="1">
        <f t="shared" si="89"/>
        <v>0</v>
      </c>
      <c r="DC73" s="2" t="str">
        <f t="shared" si="90"/>
        <v>✅</v>
      </c>
      <c r="DD73" s="2" t="str">
        <f t="shared" si="91"/>
        <v>✅</v>
      </c>
      <c r="DE73" s="2" t="str">
        <f t="shared" si="92"/>
        <v>✅</v>
      </c>
      <c r="DF73" s="2" t="str">
        <f t="shared" si="93"/>
        <v>✅</v>
      </c>
    </row>
    <row r="74" spans="1:110" x14ac:dyDescent="0.15">
      <c r="A74">
        <v>113</v>
      </c>
      <c r="B74" t="s">
        <v>234</v>
      </c>
      <c r="C74">
        <v>3</v>
      </c>
      <c r="D74" t="s">
        <v>69</v>
      </c>
      <c r="E74">
        <v>1541239054</v>
      </c>
      <c r="F74">
        <f>(K74-J74)*86400</f>
        <v>363.99999959394336</v>
      </c>
      <c r="G74">
        <f t="shared" si="74"/>
        <v>389.00000040885061</v>
      </c>
      <c r="H74">
        <f>G74/F74</f>
        <v>1.0686813209966917</v>
      </c>
      <c r="I74" s="2" t="str">
        <f t="shared" si="75"/>
        <v>🟢</v>
      </c>
      <c r="J74" t="s">
        <v>235</v>
      </c>
      <c r="K74" t="s">
        <v>234</v>
      </c>
      <c r="L74">
        <v>4</v>
      </c>
      <c r="M74">
        <v>4</v>
      </c>
      <c r="N74">
        <v>4</v>
      </c>
      <c r="O74">
        <v>4</v>
      </c>
      <c r="P74">
        <v>4</v>
      </c>
      <c r="Q74">
        <v>1</v>
      </c>
      <c r="R74">
        <v>5</v>
      </c>
      <c r="S74">
        <v>5</v>
      </c>
      <c r="T74">
        <v>5</v>
      </c>
      <c r="U74">
        <v>5</v>
      </c>
      <c r="V74">
        <v>5</v>
      </c>
      <c r="W74">
        <v>5</v>
      </c>
      <c r="X74">
        <v>2</v>
      </c>
      <c r="Y74">
        <v>3</v>
      </c>
      <c r="Z74">
        <v>4</v>
      </c>
      <c r="AA74">
        <v>3</v>
      </c>
      <c r="AB74">
        <v>4</v>
      </c>
      <c r="AC74">
        <v>3</v>
      </c>
      <c r="AD74">
        <v>4</v>
      </c>
      <c r="AE74">
        <v>4</v>
      </c>
      <c r="AF74">
        <v>4</v>
      </c>
      <c r="AG74">
        <v>4</v>
      </c>
      <c r="AH74">
        <v>4</v>
      </c>
      <c r="AI74">
        <v>4</v>
      </c>
      <c r="AJ74">
        <v>2</v>
      </c>
      <c r="AK74">
        <v>3</v>
      </c>
      <c r="AL74">
        <v>5</v>
      </c>
      <c r="AM74">
        <v>4</v>
      </c>
      <c r="AN74">
        <v>3</v>
      </c>
      <c r="AO74">
        <v>2</v>
      </c>
      <c r="AP74">
        <v>5</v>
      </c>
      <c r="AQ74">
        <v>5</v>
      </c>
      <c r="AR74">
        <v>5</v>
      </c>
      <c r="AS74">
        <v>5</v>
      </c>
      <c r="AT74">
        <v>5</v>
      </c>
      <c r="AV74">
        <v>7</v>
      </c>
      <c r="AZ74" t="s">
        <v>87</v>
      </c>
      <c r="BA74" t="s">
        <v>72</v>
      </c>
      <c r="BB74" t="s">
        <v>73</v>
      </c>
      <c r="BC74" t="s">
        <v>74</v>
      </c>
      <c r="BD74" t="s">
        <v>288</v>
      </c>
      <c r="BE74">
        <v>365.52</v>
      </c>
      <c r="BF74">
        <v>199.82</v>
      </c>
      <c r="BL74">
        <v>103.45</v>
      </c>
      <c r="BP74">
        <v>62.25</v>
      </c>
      <c r="BW74" s="3" t="str">
        <f t="shared" si="76"/>
        <v>JO</v>
      </c>
      <c r="BX74" s="3">
        <f t="shared" si="77"/>
        <v>3</v>
      </c>
      <c r="BY74">
        <f t="shared" si="56"/>
        <v>0</v>
      </c>
      <c r="BZ74">
        <f t="shared" si="57"/>
        <v>0</v>
      </c>
      <c r="CA74">
        <f t="shared" si="58"/>
        <v>0</v>
      </c>
      <c r="CB74">
        <f t="shared" si="78"/>
        <v>0</v>
      </c>
      <c r="CC74" s="1">
        <f t="shared" si="79"/>
        <v>0</v>
      </c>
      <c r="CD74">
        <f t="shared" si="59"/>
        <v>0</v>
      </c>
      <c r="CE74">
        <f t="shared" si="60"/>
        <v>0</v>
      </c>
      <c r="CF74">
        <f t="shared" si="61"/>
        <v>0</v>
      </c>
      <c r="CG74">
        <f t="shared" si="80"/>
        <v>0</v>
      </c>
      <c r="CH74" s="1">
        <f t="shared" si="81"/>
        <v>0</v>
      </c>
      <c r="CI74">
        <f t="shared" si="62"/>
        <v>7</v>
      </c>
      <c r="CJ74">
        <f t="shared" si="63"/>
        <v>3</v>
      </c>
      <c r="CK74">
        <f t="shared" si="64"/>
        <v>3</v>
      </c>
      <c r="CL74">
        <f t="shared" si="82"/>
        <v>2</v>
      </c>
      <c r="CM74" s="1">
        <f t="shared" si="83"/>
        <v>15</v>
      </c>
      <c r="CN74">
        <f t="shared" si="65"/>
        <v>0</v>
      </c>
      <c r="CO74">
        <f t="shared" si="66"/>
        <v>0</v>
      </c>
      <c r="CP74">
        <f t="shared" si="67"/>
        <v>0</v>
      </c>
      <c r="CQ74">
        <f t="shared" si="84"/>
        <v>0</v>
      </c>
      <c r="CR74" s="1">
        <f t="shared" si="85"/>
        <v>0</v>
      </c>
      <c r="CS74">
        <f t="shared" si="68"/>
        <v>0</v>
      </c>
      <c r="CT74">
        <f t="shared" si="69"/>
        <v>0</v>
      </c>
      <c r="CU74">
        <f t="shared" si="70"/>
        <v>0</v>
      </c>
      <c r="CV74">
        <f t="shared" si="86"/>
        <v>0</v>
      </c>
      <c r="CW74" s="1">
        <f t="shared" si="87"/>
        <v>0</v>
      </c>
      <c r="CX74">
        <f t="shared" si="71"/>
        <v>0</v>
      </c>
      <c r="CY74">
        <f t="shared" si="72"/>
        <v>0</v>
      </c>
      <c r="CZ74">
        <f t="shared" si="73"/>
        <v>0</v>
      </c>
      <c r="DA74">
        <f t="shared" si="88"/>
        <v>0</v>
      </c>
      <c r="DB74" s="1">
        <f t="shared" si="89"/>
        <v>0</v>
      </c>
      <c r="DC74" s="2" t="str">
        <f t="shared" si="90"/>
        <v>✅</v>
      </c>
      <c r="DD74" s="2" t="str">
        <f t="shared" si="91"/>
        <v>✅</v>
      </c>
      <c r="DE74" s="2" t="str">
        <f t="shared" si="92"/>
        <v>✅</v>
      </c>
      <c r="DF74" s="2" t="str">
        <f t="shared" si="93"/>
        <v>✅</v>
      </c>
    </row>
    <row r="75" spans="1:110" x14ac:dyDescent="0.15">
      <c r="A75">
        <v>114</v>
      </c>
      <c r="B75" t="s">
        <v>236</v>
      </c>
      <c r="C75">
        <v>3</v>
      </c>
      <c r="D75" t="s">
        <v>92</v>
      </c>
      <c r="E75">
        <v>22120582</v>
      </c>
      <c r="F75">
        <f>(K75-J75)*86400</f>
        <v>640.999999595806</v>
      </c>
      <c r="G75">
        <f t="shared" si="74"/>
        <v>389.00000040885061</v>
      </c>
      <c r="H75">
        <f>G75/F75</f>
        <v>0.60686427559148437</v>
      </c>
      <c r="I75" s="2" t="str">
        <f t="shared" si="75"/>
        <v>🟢</v>
      </c>
      <c r="J75" t="s">
        <v>237</v>
      </c>
      <c r="K75" t="s">
        <v>236</v>
      </c>
      <c r="L75">
        <v>6</v>
      </c>
      <c r="M75">
        <v>7</v>
      </c>
      <c r="N75">
        <v>7</v>
      </c>
      <c r="O75">
        <v>7</v>
      </c>
      <c r="P75">
        <v>7</v>
      </c>
      <c r="Q75">
        <v>7</v>
      </c>
      <c r="R75">
        <v>7</v>
      </c>
      <c r="S75">
        <v>7</v>
      </c>
      <c r="T75">
        <v>6</v>
      </c>
      <c r="U75">
        <v>7</v>
      </c>
      <c r="V75">
        <v>5</v>
      </c>
      <c r="W75">
        <v>7</v>
      </c>
      <c r="X75">
        <v>6</v>
      </c>
      <c r="Y75">
        <v>6</v>
      </c>
      <c r="Z75">
        <v>3</v>
      </c>
      <c r="AA75">
        <v>5</v>
      </c>
      <c r="AB75">
        <v>4</v>
      </c>
      <c r="AC75">
        <v>5</v>
      </c>
      <c r="AD75">
        <v>6</v>
      </c>
      <c r="AE75">
        <v>7</v>
      </c>
      <c r="AF75">
        <v>3</v>
      </c>
      <c r="AG75">
        <v>5</v>
      </c>
      <c r="AH75">
        <v>4</v>
      </c>
      <c r="AI75">
        <v>5</v>
      </c>
      <c r="AJ75">
        <v>7</v>
      </c>
      <c r="AK75">
        <v>7</v>
      </c>
      <c r="AL75">
        <v>5</v>
      </c>
      <c r="AM75">
        <v>5</v>
      </c>
      <c r="AN75">
        <v>4</v>
      </c>
      <c r="AO75">
        <v>4</v>
      </c>
      <c r="AP75">
        <v>5</v>
      </c>
      <c r="AQ75">
        <v>5</v>
      </c>
      <c r="AR75">
        <v>5</v>
      </c>
      <c r="AS75">
        <v>6</v>
      </c>
      <c r="AT75">
        <v>6</v>
      </c>
      <c r="AU75">
        <v>4</v>
      </c>
      <c r="AV75">
        <v>5</v>
      </c>
      <c r="AW75">
        <v>1</v>
      </c>
      <c r="AX75">
        <v>1</v>
      </c>
      <c r="AY75">
        <v>4</v>
      </c>
      <c r="AZ75" t="s">
        <v>71</v>
      </c>
      <c r="BA75" t="s">
        <v>100</v>
      </c>
      <c r="BB75" t="s">
        <v>105</v>
      </c>
      <c r="BC75" t="s">
        <v>80</v>
      </c>
      <c r="BD75" t="s">
        <v>290</v>
      </c>
      <c r="BE75">
        <v>640.80999999999995</v>
      </c>
      <c r="BF75">
        <v>361.94</v>
      </c>
      <c r="BL75">
        <v>109.44</v>
      </c>
      <c r="BP75">
        <v>169.43</v>
      </c>
      <c r="BW75" s="3" t="str">
        <f t="shared" si="76"/>
        <v>PAT</v>
      </c>
      <c r="BX75" s="3">
        <f t="shared" si="77"/>
        <v>1</v>
      </c>
      <c r="BY75">
        <f t="shared" si="56"/>
        <v>7</v>
      </c>
      <c r="BZ75">
        <f t="shared" si="57"/>
        <v>0</v>
      </c>
      <c r="CA75">
        <f t="shared" si="58"/>
        <v>0</v>
      </c>
      <c r="CB75">
        <f t="shared" si="78"/>
        <v>0</v>
      </c>
      <c r="CC75" s="1">
        <f t="shared" si="79"/>
        <v>7</v>
      </c>
      <c r="CD75">
        <f t="shared" si="59"/>
        <v>0</v>
      </c>
      <c r="CE75">
        <f t="shared" si="60"/>
        <v>3</v>
      </c>
      <c r="CF75">
        <f t="shared" si="61"/>
        <v>0</v>
      </c>
      <c r="CG75">
        <f t="shared" si="80"/>
        <v>0</v>
      </c>
      <c r="CH75" s="1">
        <f t="shared" si="81"/>
        <v>3</v>
      </c>
      <c r="CI75">
        <f t="shared" si="62"/>
        <v>0</v>
      </c>
      <c r="CJ75">
        <f t="shared" si="63"/>
        <v>0</v>
      </c>
      <c r="CK75">
        <f t="shared" si="64"/>
        <v>0</v>
      </c>
      <c r="CL75">
        <f t="shared" si="82"/>
        <v>0</v>
      </c>
      <c r="CM75" s="1">
        <f t="shared" si="83"/>
        <v>0</v>
      </c>
      <c r="CN75">
        <f t="shared" si="65"/>
        <v>0</v>
      </c>
      <c r="CO75">
        <f t="shared" si="66"/>
        <v>0</v>
      </c>
      <c r="CP75">
        <f t="shared" si="67"/>
        <v>3</v>
      </c>
      <c r="CQ75">
        <f t="shared" si="84"/>
        <v>0</v>
      </c>
      <c r="CR75" s="1">
        <f t="shared" si="85"/>
        <v>3</v>
      </c>
      <c r="CS75">
        <f t="shared" si="68"/>
        <v>0</v>
      </c>
      <c r="CT75">
        <f t="shared" si="69"/>
        <v>0</v>
      </c>
      <c r="CU75">
        <f t="shared" si="70"/>
        <v>0</v>
      </c>
      <c r="CV75">
        <f t="shared" si="86"/>
        <v>0</v>
      </c>
      <c r="CW75" s="1">
        <f t="shared" si="87"/>
        <v>0</v>
      </c>
      <c r="CX75">
        <f t="shared" si="71"/>
        <v>0</v>
      </c>
      <c r="CY75">
        <f t="shared" si="72"/>
        <v>0</v>
      </c>
      <c r="CZ75">
        <f t="shared" si="73"/>
        <v>0</v>
      </c>
      <c r="DA75">
        <f t="shared" si="88"/>
        <v>2</v>
      </c>
      <c r="DB75" s="1">
        <f t="shared" si="89"/>
        <v>2</v>
      </c>
      <c r="DC75" s="2" t="str">
        <f t="shared" si="90"/>
        <v>✅</v>
      </c>
      <c r="DD75" s="2" t="str">
        <f t="shared" si="91"/>
        <v>✅</v>
      </c>
      <c r="DE75" s="2" t="str">
        <f t="shared" si="92"/>
        <v>✅</v>
      </c>
      <c r="DF75" s="2" t="str">
        <f t="shared" si="93"/>
        <v>✅</v>
      </c>
    </row>
    <row r="76" spans="1:110" x14ac:dyDescent="0.15">
      <c r="A76">
        <v>116</v>
      </c>
      <c r="B76" t="s">
        <v>238</v>
      </c>
      <c r="C76">
        <v>3</v>
      </c>
      <c r="D76" t="s">
        <v>92</v>
      </c>
      <c r="E76">
        <v>422313449</v>
      </c>
      <c r="F76">
        <f>(K76-J76)*86400</f>
        <v>710.00000000931323</v>
      </c>
      <c r="G76">
        <f t="shared" si="74"/>
        <v>389.00000040885061</v>
      </c>
      <c r="H76">
        <f>G76/F76</f>
        <v>0.54788732451232114</v>
      </c>
      <c r="I76" s="2" t="str">
        <f t="shared" si="75"/>
        <v>🟢</v>
      </c>
      <c r="J76" t="s">
        <v>239</v>
      </c>
      <c r="K76" t="s">
        <v>238</v>
      </c>
      <c r="AP76">
        <v>7</v>
      </c>
      <c r="AQ76">
        <v>7</v>
      </c>
      <c r="AR76">
        <v>7</v>
      </c>
      <c r="AS76">
        <v>7</v>
      </c>
      <c r="AT76">
        <v>7</v>
      </c>
      <c r="AU76">
        <v>7</v>
      </c>
      <c r="AV76">
        <v>7</v>
      </c>
      <c r="AW76">
        <v>7</v>
      </c>
      <c r="AX76">
        <v>7</v>
      </c>
      <c r="AY76">
        <v>7</v>
      </c>
      <c r="AZ76" t="s">
        <v>71</v>
      </c>
      <c r="BA76" t="s">
        <v>78</v>
      </c>
      <c r="BB76" t="s">
        <v>83</v>
      </c>
      <c r="BC76" t="s">
        <v>80</v>
      </c>
      <c r="BD76" t="s">
        <v>290</v>
      </c>
      <c r="BE76">
        <v>592.54999999999995</v>
      </c>
      <c r="BF76">
        <v>248.93</v>
      </c>
      <c r="BL76">
        <v>103.24</v>
      </c>
      <c r="BP76">
        <v>240.38</v>
      </c>
      <c r="BW76" s="3" t="str">
        <f t="shared" si="76"/>
        <v>LOU</v>
      </c>
      <c r="BX76" s="3">
        <f t="shared" si="77"/>
        <v>6</v>
      </c>
      <c r="BY76">
        <f t="shared" si="56"/>
        <v>0</v>
      </c>
      <c r="BZ76">
        <f t="shared" si="57"/>
        <v>0</v>
      </c>
      <c r="CA76">
        <f t="shared" si="58"/>
        <v>0</v>
      </c>
      <c r="CB76">
        <f t="shared" si="78"/>
        <v>0</v>
      </c>
      <c r="CC76" s="1">
        <f t="shared" si="79"/>
        <v>0</v>
      </c>
      <c r="CD76">
        <f t="shared" si="59"/>
        <v>0</v>
      </c>
      <c r="CE76">
        <f t="shared" si="60"/>
        <v>0</v>
      </c>
      <c r="CF76">
        <f t="shared" si="61"/>
        <v>0</v>
      </c>
      <c r="CG76">
        <f t="shared" si="80"/>
        <v>0</v>
      </c>
      <c r="CH76" s="1">
        <f t="shared" si="81"/>
        <v>0</v>
      </c>
      <c r="CI76">
        <f t="shared" si="62"/>
        <v>0</v>
      </c>
      <c r="CJ76">
        <f t="shared" si="63"/>
        <v>0</v>
      </c>
      <c r="CK76">
        <f t="shared" si="64"/>
        <v>0</v>
      </c>
      <c r="CL76">
        <f t="shared" si="82"/>
        <v>0</v>
      </c>
      <c r="CM76" s="1">
        <f t="shared" si="83"/>
        <v>0</v>
      </c>
      <c r="CN76">
        <f t="shared" si="65"/>
        <v>0</v>
      </c>
      <c r="CO76">
        <f t="shared" si="66"/>
        <v>0</v>
      </c>
      <c r="CP76">
        <f t="shared" si="67"/>
        <v>3</v>
      </c>
      <c r="CQ76">
        <f t="shared" si="84"/>
        <v>0</v>
      </c>
      <c r="CR76" s="1">
        <f t="shared" si="85"/>
        <v>3</v>
      </c>
      <c r="CS76">
        <f t="shared" si="68"/>
        <v>0</v>
      </c>
      <c r="CT76">
        <f t="shared" si="69"/>
        <v>0</v>
      </c>
      <c r="CU76">
        <f t="shared" si="70"/>
        <v>0</v>
      </c>
      <c r="CV76">
        <f t="shared" si="86"/>
        <v>0</v>
      </c>
      <c r="CW76" s="1">
        <f t="shared" si="87"/>
        <v>0</v>
      </c>
      <c r="CX76">
        <f t="shared" si="71"/>
        <v>7</v>
      </c>
      <c r="CY76">
        <f t="shared" si="72"/>
        <v>3</v>
      </c>
      <c r="CZ76">
        <f t="shared" si="73"/>
        <v>0</v>
      </c>
      <c r="DA76">
        <f t="shared" si="88"/>
        <v>2</v>
      </c>
      <c r="DB76" s="1">
        <f t="shared" si="89"/>
        <v>12</v>
      </c>
      <c r="DC76" s="2" t="str">
        <f t="shared" si="90"/>
        <v>✅</v>
      </c>
      <c r="DD76" s="2" t="str">
        <f t="shared" si="91"/>
        <v>✅</v>
      </c>
      <c r="DE76" s="2" t="str">
        <f t="shared" si="92"/>
        <v>✅</v>
      </c>
      <c r="DF76" s="2" t="str">
        <f t="shared" si="93"/>
        <v>✅</v>
      </c>
    </row>
    <row r="77" spans="1:110" x14ac:dyDescent="0.15">
      <c r="A77">
        <v>117</v>
      </c>
      <c r="B77" t="s">
        <v>240</v>
      </c>
      <c r="C77">
        <v>3</v>
      </c>
      <c r="D77" t="s">
        <v>92</v>
      </c>
      <c r="E77">
        <v>1339309085</v>
      </c>
      <c r="F77">
        <f>(K77-J77)*86400</f>
        <v>3622.999999509193</v>
      </c>
      <c r="G77">
        <f t="shared" si="74"/>
        <v>389.00000040885061</v>
      </c>
      <c r="H77">
        <f>G77/F77</f>
        <v>0.10736958334572132</v>
      </c>
      <c r="I77" s="2" t="str">
        <f t="shared" si="75"/>
        <v>🟢</v>
      </c>
      <c r="J77" t="s">
        <v>241</v>
      </c>
      <c r="K77" t="s">
        <v>240</v>
      </c>
      <c r="L77">
        <v>5</v>
      </c>
      <c r="M77">
        <v>5</v>
      </c>
      <c r="N77">
        <v>3</v>
      </c>
      <c r="O77">
        <v>4</v>
      </c>
      <c r="P77">
        <v>4</v>
      </c>
      <c r="Q77">
        <v>6</v>
      </c>
      <c r="R77">
        <v>3</v>
      </c>
      <c r="S77">
        <v>2</v>
      </c>
      <c r="T77">
        <v>2</v>
      </c>
      <c r="U77">
        <v>3</v>
      </c>
      <c r="V77">
        <v>2</v>
      </c>
      <c r="W77">
        <v>4</v>
      </c>
      <c r="X77">
        <v>5</v>
      </c>
      <c r="Y77">
        <v>6</v>
      </c>
      <c r="Z77">
        <v>3</v>
      </c>
      <c r="AA77">
        <v>5</v>
      </c>
      <c r="AB77">
        <v>4</v>
      </c>
      <c r="AC77">
        <v>5</v>
      </c>
      <c r="AD77">
        <v>5</v>
      </c>
      <c r="AE77">
        <v>6</v>
      </c>
      <c r="AF77">
        <v>5</v>
      </c>
      <c r="AG77">
        <v>4</v>
      </c>
      <c r="AH77">
        <v>4</v>
      </c>
      <c r="AI77">
        <v>6</v>
      </c>
      <c r="AJ77">
        <v>5</v>
      </c>
      <c r="AK77">
        <v>5</v>
      </c>
      <c r="AL77">
        <v>4</v>
      </c>
      <c r="AM77">
        <v>5</v>
      </c>
      <c r="AN77">
        <v>3</v>
      </c>
      <c r="AO77">
        <v>6</v>
      </c>
      <c r="AP77">
        <v>4</v>
      </c>
      <c r="AQ77">
        <v>5</v>
      </c>
      <c r="AR77">
        <v>6</v>
      </c>
      <c r="AS77">
        <v>4</v>
      </c>
      <c r="AT77">
        <v>5</v>
      </c>
      <c r="AU77">
        <v>5</v>
      </c>
      <c r="AV77">
        <v>5</v>
      </c>
      <c r="AW77">
        <v>2</v>
      </c>
      <c r="AX77">
        <v>1</v>
      </c>
      <c r="AY77">
        <v>5</v>
      </c>
      <c r="AZ77" t="s">
        <v>71</v>
      </c>
      <c r="BA77" t="s">
        <v>88</v>
      </c>
      <c r="BB77" t="s">
        <v>83</v>
      </c>
      <c r="BC77" t="s">
        <v>80</v>
      </c>
      <c r="BD77" t="s">
        <v>292</v>
      </c>
      <c r="BE77">
        <v>445.29</v>
      </c>
      <c r="BF77">
        <v>265.44</v>
      </c>
      <c r="BL77">
        <v>66.73</v>
      </c>
      <c r="BP77">
        <v>113.12</v>
      </c>
      <c r="BW77" s="3" t="str">
        <f t="shared" si="76"/>
        <v>KRIS</v>
      </c>
      <c r="BX77" s="3">
        <f t="shared" si="77"/>
        <v>4</v>
      </c>
      <c r="BY77">
        <f t="shared" si="56"/>
        <v>0</v>
      </c>
      <c r="BZ77">
        <f t="shared" si="57"/>
        <v>0</v>
      </c>
      <c r="CA77">
        <f t="shared" si="58"/>
        <v>0</v>
      </c>
      <c r="CB77">
        <f t="shared" si="78"/>
        <v>0</v>
      </c>
      <c r="CC77" s="1">
        <f t="shared" si="79"/>
        <v>0</v>
      </c>
      <c r="CD77">
        <f t="shared" si="59"/>
        <v>0</v>
      </c>
      <c r="CE77">
        <f t="shared" si="60"/>
        <v>0</v>
      </c>
      <c r="CF77">
        <f t="shared" si="61"/>
        <v>0</v>
      </c>
      <c r="CG77">
        <f t="shared" si="80"/>
        <v>2</v>
      </c>
      <c r="CH77" s="1">
        <f t="shared" si="81"/>
        <v>2</v>
      </c>
      <c r="CI77">
        <f t="shared" si="62"/>
        <v>0</v>
      </c>
      <c r="CJ77">
        <f t="shared" si="63"/>
        <v>0</v>
      </c>
      <c r="CK77">
        <f t="shared" si="64"/>
        <v>0</v>
      </c>
      <c r="CL77">
        <f t="shared" si="82"/>
        <v>0</v>
      </c>
      <c r="CM77" s="1">
        <f t="shared" si="83"/>
        <v>0</v>
      </c>
      <c r="CN77">
        <f t="shared" si="65"/>
        <v>7</v>
      </c>
      <c r="CO77">
        <f t="shared" si="66"/>
        <v>0</v>
      </c>
      <c r="CP77">
        <f t="shared" si="67"/>
        <v>3</v>
      </c>
      <c r="CQ77">
        <f t="shared" si="84"/>
        <v>0</v>
      </c>
      <c r="CR77" s="1">
        <f t="shared" si="85"/>
        <v>10</v>
      </c>
      <c r="CS77">
        <f t="shared" si="68"/>
        <v>0</v>
      </c>
      <c r="CT77">
        <f t="shared" si="69"/>
        <v>0</v>
      </c>
      <c r="CU77">
        <f t="shared" si="70"/>
        <v>0</v>
      </c>
      <c r="CV77">
        <f t="shared" si="86"/>
        <v>0</v>
      </c>
      <c r="CW77" s="1">
        <f t="shared" si="87"/>
        <v>0</v>
      </c>
      <c r="CX77">
        <f t="shared" si="71"/>
        <v>0</v>
      </c>
      <c r="CY77">
        <f t="shared" si="72"/>
        <v>3</v>
      </c>
      <c r="CZ77">
        <f t="shared" si="73"/>
        <v>0</v>
      </c>
      <c r="DA77">
        <f t="shared" si="88"/>
        <v>0</v>
      </c>
      <c r="DB77" s="1">
        <f t="shared" si="89"/>
        <v>3</v>
      </c>
      <c r="DC77" s="2" t="str">
        <f t="shared" si="90"/>
        <v>✅</v>
      </c>
      <c r="DD77" s="2" t="str">
        <f t="shared" si="91"/>
        <v>✅</v>
      </c>
      <c r="DE77" s="2" t="str">
        <f t="shared" si="92"/>
        <v>✅</v>
      </c>
      <c r="DF77" s="2" t="str">
        <f t="shared" si="93"/>
        <v>✅</v>
      </c>
    </row>
    <row r="78" spans="1:110" x14ac:dyDescent="0.15">
      <c r="A78">
        <v>118</v>
      </c>
      <c r="B78" t="s">
        <v>242</v>
      </c>
      <c r="C78">
        <v>3</v>
      </c>
      <c r="D78" t="s">
        <v>92</v>
      </c>
      <c r="E78">
        <v>676345225</v>
      </c>
      <c r="F78">
        <f>(K78-J78)*86400</f>
        <v>281.00000030826777</v>
      </c>
      <c r="G78">
        <f t="shared" si="74"/>
        <v>389.00000040885061</v>
      </c>
      <c r="H78">
        <f>G78/F78</f>
        <v>1.3843416369469848</v>
      </c>
      <c r="I78" s="2" t="str">
        <f t="shared" si="75"/>
        <v>🟢</v>
      </c>
      <c r="J78" t="s">
        <v>243</v>
      </c>
      <c r="K78" t="s">
        <v>242</v>
      </c>
      <c r="L78">
        <v>7</v>
      </c>
      <c r="M78">
        <v>6</v>
      </c>
      <c r="N78">
        <v>7</v>
      </c>
      <c r="O78">
        <v>7</v>
      </c>
      <c r="P78">
        <v>7</v>
      </c>
      <c r="Q78">
        <v>7</v>
      </c>
      <c r="R78">
        <v>6</v>
      </c>
      <c r="S78">
        <v>7</v>
      </c>
      <c r="T78">
        <v>6</v>
      </c>
      <c r="U78">
        <v>7</v>
      </c>
      <c r="V78">
        <v>7</v>
      </c>
      <c r="W78">
        <v>7</v>
      </c>
      <c r="X78">
        <v>7</v>
      </c>
      <c r="Y78">
        <v>7</v>
      </c>
      <c r="Z78">
        <v>7</v>
      </c>
      <c r="AA78">
        <v>7</v>
      </c>
      <c r="AB78">
        <v>6</v>
      </c>
      <c r="AC78">
        <v>6</v>
      </c>
      <c r="AD78">
        <v>7</v>
      </c>
      <c r="AE78">
        <v>7</v>
      </c>
      <c r="AF78">
        <v>7</v>
      </c>
      <c r="AG78">
        <v>6</v>
      </c>
      <c r="AH78">
        <v>7</v>
      </c>
      <c r="AI78">
        <v>7</v>
      </c>
      <c r="AJ78">
        <v>7</v>
      </c>
      <c r="AK78">
        <v>6</v>
      </c>
      <c r="AL78">
        <v>6</v>
      </c>
      <c r="AM78">
        <v>7</v>
      </c>
      <c r="AN78">
        <v>7</v>
      </c>
      <c r="AO78">
        <v>7</v>
      </c>
      <c r="AP78">
        <v>7</v>
      </c>
      <c r="AQ78">
        <v>7</v>
      </c>
      <c r="AR78">
        <v>7</v>
      </c>
      <c r="AS78">
        <v>7</v>
      </c>
      <c r="AT78">
        <v>7</v>
      </c>
      <c r="AU78">
        <v>6</v>
      </c>
      <c r="AV78">
        <v>7</v>
      </c>
      <c r="AW78">
        <v>7</v>
      </c>
      <c r="AX78">
        <v>4</v>
      </c>
      <c r="AY78">
        <v>3</v>
      </c>
      <c r="AZ78" t="s">
        <v>71</v>
      </c>
      <c r="BA78" t="s">
        <v>78</v>
      </c>
      <c r="BB78" t="s">
        <v>83</v>
      </c>
      <c r="BC78" t="s">
        <v>125</v>
      </c>
      <c r="BD78" t="s">
        <v>291</v>
      </c>
      <c r="BE78">
        <v>282.38</v>
      </c>
      <c r="BF78">
        <v>200.44</v>
      </c>
      <c r="BL78">
        <v>35.46</v>
      </c>
      <c r="BP78">
        <v>46.48</v>
      </c>
      <c r="BW78" s="3" t="str">
        <f t="shared" si="76"/>
        <v>LOU</v>
      </c>
      <c r="BX78" s="3">
        <f t="shared" si="77"/>
        <v>6</v>
      </c>
      <c r="BY78">
        <f t="shared" si="56"/>
        <v>0</v>
      </c>
      <c r="BZ78">
        <f t="shared" si="57"/>
        <v>0</v>
      </c>
      <c r="CA78">
        <f t="shared" si="58"/>
        <v>3</v>
      </c>
      <c r="CB78">
        <f t="shared" si="78"/>
        <v>2</v>
      </c>
      <c r="CC78" s="1">
        <f t="shared" si="79"/>
        <v>5</v>
      </c>
      <c r="CD78">
        <f t="shared" si="59"/>
        <v>0</v>
      </c>
      <c r="CE78">
        <f t="shared" si="60"/>
        <v>0</v>
      </c>
      <c r="CF78">
        <f t="shared" si="61"/>
        <v>0</v>
      </c>
      <c r="CG78">
        <f t="shared" si="80"/>
        <v>0</v>
      </c>
      <c r="CH78" s="1">
        <f t="shared" si="81"/>
        <v>0</v>
      </c>
      <c r="CI78">
        <f t="shared" si="62"/>
        <v>0</v>
      </c>
      <c r="CJ78">
        <f t="shared" si="63"/>
        <v>0</v>
      </c>
      <c r="CK78">
        <f t="shared" si="64"/>
        <v>0</v>
      </c>
      <c r="CL78">
        <f t="shared" si="82"/>
        <v>0</v>
      </c>
      <c r="CM78" s="1">
        <f t="shared" si="83"/>
        <v>0</v>
      </c>
      <c r="CN78">
        <f t="shared" si="65"/>
        <v>0</v>
      </c>
      <c r="CO78">
        <f t="shared" si="66"/>
        <v>0</v>
      </c>
      <c r="CP78">
        <f t="shared" si="67"/>
        <v>0</v>
      </c>
      <c r="CQ78">
        <f t="shared" si="84"/>
        <v>0</v>
      </c>
      <c r="CR78" s="1">
        <f t="shared" si="85"/>
        <v>0</v>
      </c>
      <c r="CS78">
        <f t="shared" si="68"/>
        <v>0</v>
      </c>
      <c r="CT78">
        <f t="shared" si="69"/>
        <v>0</v>
      </c>
      <c r="CU78">
        <f t="shared" si="70"/>
        <v>0</v>
      </c>
      <c r="CV78">
        <f t="shared" si="86"/>
        <v>0</v>
      </c>
      <c r="CW78" s="1">
        <f t="shared" si="87"/>
        <v>0</v>
      </c>
      <c r="CX78">
        <f t="shared" si="71"/>
        <v>7</v>
      </c>
      <c r="CY78">
        <f t="shared" si="72"/>
        <v>3</v>
      </c>
      <c r="CZ78">
        <f t="shared" si="73"/>
        <v>0</v>
      </c>
      <c r="DA78">
        <f t="shared" si="88"/>
        <v>0</v>
      </c>
      <c r="DB78" s="1">
        <f t="shared" si="89"/>
        <v>10</v>
      </c>
      <c r="DC78" s="2" t="str">
        <f t="shared" si="90"/>
        <v>✅</v>
      </c>
      <c r="DD78" s="2" t="str">
        <f t="shared" si="91"/>
        <v>✅</v>
      </c>
      <c r="DE78" s="2" t="str">
        <f t="shared" si="92"/>
        <v>✅</v>
      </c>
      <c r="DF78" s="2" t="str">
        <f t="shared" si="93"/>
        <v>✅</v>
      </c>
    </row>
    <row r="79" spans="1:110" x14ac:dyDescent="0.15">
      <c r="A79">
        <v>119</v>
      </c>
      <c r="B79" t="s">
        <v>244</v>
      </c>
      <c r="C79">
        <v>3</v>
      </c>
      <c r="D79" t="s">
        <v>92</v>
      </c>
      <c r="E79">
        <v>501992311</v>
      </c>
      <c r="F79">
        <f>(K79-J79)*86400</f>
        <v>596.99999999720603</v>
      </c>
      <c r="G79">
        <f t="shared" si="74"/>
        <v>389.00000040885061</v>
      </c>
      <c r="H79">
        <f>G79/F79</f>
        <v>0.65159129047013586</v>
      </c>
      <c r="I79" s="2" t="str">
        <f t="shared" si="75"/>
        <v>🟢</v>
      </c>
      <c r="J79" t="s">
        <v>245</v>
      </c>
      <c r="K79" t="s">
        <v>244</v>
      </c>
      <c r="L79">
        <v>5</v>
      </c>
      <c r="M79">
        <v>5</v>
      </c>
      <c r="N79">
        <v>2</v>
      </c>
      <c r="O79">
        <v>2</v>
      </c>
      <c r="P79">
        <v>7</v>
      </c>
      <c r="Q79">
        <v>5</v>
      </c>
      <c r="R79">
        <v>7</v>
      </c>
      <c r="S79">
        <v>7</v>
      </c>
      <c r="T79">
        <v>7</v>
      </c>
      <c r="U79">
        <v>7</v>
      </c>
      <c r="V79">
        <v>7</v>
      </c>
      <c r="W79">
        <v>7</v>
      </c>
      <c r="X79">
        <v>7</v>
      </c>
      <c r="Y79">
        <v>7</v>
      </c>
      <c r="Z79">
        <v>7</v>
      </c>
      <c r="AA79">
        <v>7</v>
      </c>
      <c r="AB79">
        <v>7</v>
      </c>
      <c r="AC79">
        <v>7</v>
      </c>
      <c r="AD79">
        <v>4</v>
      </c>
      <c r="AE79">
        <v>4</v>
      </c>
      <c r="AF79">
        <v>1</v>
      </c>
      <c r="AG79">
        <v>4</v>
      </c>
      <c r="AH79">
        <v>4</v>
      </c>
      <c r="AI79">
        <v>5</v>
      </c>
      <c r="AJ79">
        <v>4</v>
      </c>
      <c r="AK79">
        <v>4</v>
      </c>
      <c r="AL79">
        <v>4</v>
      </c>
      <c r="AM79">
        <v>4</v>
      </c>
      <c r="AN79">
        <v>4</v>
      </c>
      <c r="AO79">
        <v>4</v>
      </c>
      <c r="AP79">
        <v>5</v>
      </c>
      <c r="AQ79">
        <v>6</v>
      </c>
      <c r="AR79">
        <v>6</v>
      </c>
      <c r="AS79">
        <v>6</v>
      </c>
      <c r="AT79">
        <v>6</v>
      </c>
      <c r="AU79">
        <v>6</v>
      </c>
      <c r="AV79">
        <v>6</v>
      </c>
      <c r="AW79">
        <v>6</v>
      </c>
      <c r="AX79">
        <v>2</v>
      </c>
      <c r="AY79">
        <v>6</v>
      </c>
      <c r="AZ79" t="s">
        <v>71</v>
      </c>
      <c r="BA79" t="s">
        <v>72</v>
      </c>
      <c r="BB79" t="s">
        <v>83</v>
      </c>
      <c r="BC79" t="s">
        <v>74</v>
      </c>
      <c r="BD79" t="s">
        <v>288</v>
      </c>
      <c r="BE79">
        <v>597.99</v>
      </c>
      <c r="BF79">
        <v>414.16</v>
      </c>
      <c r="BL79">
        <v>78.900000000000006</v>
      </c>
      <c r="BP79">
        <v>104.93</v>
      </c>
      <c r="BW79" s="3" t="str">
        <f t="shared" si="76"/>
        <v>JO</v>
      </c>
      <c r="BX79" s="3">
        <f t="shared" si="77"/>
        <v>3</v>
      </c>
      <c r="BY79">
        <f t="shared" si="56"/>
        <v>0</v>
      </c>
      <c r="BZ79">
        <f t="shared" si="57"/>
        <v>0</v>
      </c>
      <c r="CA79">
        <f t="shared" si="58"/>
        <v>0</v>
      </c>
      <c r="CB79">
        <f t="shared" si="78"/>
        <v>0</v>
      </c>
      <c r="CC79" s="1">
        <f t="shared" si="79"/>
        <v>0</v>
      </c>
      <c r="CD79">
        <f t="shared" si="59"/>
        <v>0</v>
      </c>
      <c r="CE79">
        <f t="shared" si="60"/>
        <v>0</v>
      </c>
      <c r="CF79">
        <f t="shared" si="61"/>
        <v>0</v>
      </c>
      <c r="CG79">
        <f t="shared" si="80"/>
        <v>0</v>
      </c>
      <c r="CH79" s="1">
        <f t="shared" si="81"/>
        <v>0</v>
      </c>
      <c r="CI79">
        <f t="shared" si="62"/>
        <v>7</v>
      </c>
      <c r="CJ79">
        <f t="shared" si="63"/>
        <v>0</v>
      </c>
      <c r="CK79">
        <f t="shared" si="64"/>
        <v>3</v>
      </c>
      <c r="CL79">
        <f t="shared" si="82"/>
        <v>2</v>
      </c>
      <c r="CM79" s="1">
        <f t="shared" si="83"/>
        <v>12</v>
      </c>
      <c r="CN79">
        <f t="shared" si="65"/>
        <v>0</v>
      </c>
      <c r="CO79">
        <f t="shared" si="66"/>
        <v>0</v>
      </c>
      <c r="CP79">
        <f t="shared" si="67"/>
        <v>0</v>
      </c>
      <c r="CQ79">
        <f t="shared" si="84"/>
        <v>0</v>
      </c>
      <c r="CR79" s="1">
        <f t="shared" si="85"/>
        <v>0</v>
      </c>
      <c r="CS79">
        <f t="shared" si="68"/>
        <v>0</v>
      </c>
      <c r="CT79">
        <f t="shared" si="69"/>
        <v>0</v>
      </c>
      <c r="CU79">
        <f t="shared" si="70"/>
        <v>0</v>
      </c>
      <c r="CV79">
        <f t="shared" si="86"/>
        <v>0</v>
      </c>
      <c r="CW79" s="1">
        <f t="shared" si="87"/>
        <v>0</v>
      </c>
      <c r="CX79">
        <f t="shared" si="71"/>
        <v>0</v>
      </c>
      <c r="CY79">
        <f t="shared" si="72"/>
        <v>3</v>
      </c>
      <c r="CZ79">
        <f t="shared" si="73"/>
        <v>0</v>
      </c>
      <c r="DA79">
        <f t="shared" si="88"/>
        <v>0</v>
      </c>
      <c r="DB79" s="1">
        <f t="shared" si="89"/>
        <v>3</v>
      </c>
      <c r="DC79" s="2" t="str">
        <f t="shared" si="90"/>
        <v>✅</v>
      </c>
      <c r="DD79" s="2" t="str">
        <f t="shared" si="91"/>
        <v>✅</v>
      </c>
      <c r="DE79" s="2" t="str">
        <f t="shared" si="92"/>
        <v>✅</v>
      </c>
      <c r="DF79" s="2" t="str">
        <f t="shared" si="93"/>
        <v>✅</v>
      </c>
    </row>
    <row r="80" spans="1:110" x14ac:dyDescent="0.15">
      <c r="A80">
        <v>121</v>
      </c>
      <c r="B80" t="s">
        <v>246</v>
      </c>
      <c r="C80">
        <v>3</v>
      </c>
      <c r="D80" t="s">
        <v>69</v>
      </c>
      <c r="E80">
        <v>159453820</v>
      </c>
      <c r="F80">
        <f>(K80-J80)*86400</f>
        <v>329.9999998183921</v>
      </c>
      <c r="G80">
        <f t="shared" si="74"/>
        <v>389.00000040885061</v>
      </c>
      <c r="H80">
        <f>G80/F80</f>
        <v>1.1787878806755387</v>
      </c>
      <c r="I80" s="2" t="str">
        <f t="shared" si="75"/>
        <v>🟢</v>
      </c>
      <c r="J80" t="s">
        <v>247</v>
      </c>
      <c r="K80" t="s">
        <v>246</v>
      </c>
      <c r="L80">
        <v>1</v>
      </c>
      <c r="M80">
        <v>7</v>
      </c>
      <c r="N80">
        <v>1</v>
      </c>
      <c r="P80">
        <v>1</v>
      </c>
      <c r="R80">
        <v>1</v>
      </c>
      <c r="S80">
        <v>4</v>
      </c>
      <c r="T80">
        <v>1</v>
      </c>
      <c r="U80">
        <v>2</v>
      </c>
      <c r="V80">
        <v>1</v>
      </c>
      <c r="W80">
        <v>2</v>
      </c>
      <c r="X80">
        <v>2</v>
      </c>
      <c r="Y80">
        <v>7</v>
      </c>
      <c r="Z80">
        <v>3</v>
      </c>
      <c r="AA80">
        <v>7</v>
      </c>
      <c r="AB80">
        <v>4</v>
      </c>
      <c r="AC80">
        <v>7</v>
      </c>
      <c r="AD80">
        <v>1</v>
      </c>
      <c r="AE80">
        <v>5</v>
      </c>
      <c r="AF80">
        <v>3</v>
      </c>
      <c r="AG80">
        <v>7</v>
      </c>
      <c r="AH80">
        <v>1</v>
      </c>
      <c r="AJ80">
        <v>7</v>
      </c>
      <c r="AK80">
        <v>7</v>
      </c>
      <c r="AL80">
        <v>1</v>
      </c>
      <c r="AM80">
        <v>7</v>
      </c>
      <c r="AN80">
        <v>1</v>
      </c>
      <c r="AO80">
        <v>7</v>
      </c>
      <c r="AP80">
        <v>1</v>
      </c>
      <c r="AQ80">
        <v>3</v>
      </c>
      <c r="AR80">
        <v>6</v>
      </c>
      <c r="AS80">
        <v>4</v>
      </c>
      <c r="AU80">
        <v>1</v>
      </c>
      <c r="AV80">
        <v>2</v>
      </c>
      <c r="AW80">
        <v>1</v>
      </c>
      <c r="AX80">
        <v>1</v>
      </c>
      <c r="AY80">
        <v>1</v>
      </c>
      <c r="AZ80" t="s">
        <v>71</v>
      </c>
      <c r="BA80" t="s">
        <v>100</v>
      </c>
      <c r="BB80" t="s">
        <v>83</v>
      </c>
      <c r="BC80" t="s">
        <v>84</v>
      </c>
      <c r="BD80" t="s">
        <v>292</v>
      </c>
      <c r="BE80">
        <v>330.89</v>
      </c>
      <c r="BF80">
        <v>160.93</v>
      </c>
      <c r="BL80">
        <v>65.790000000000006</v>
      </c>
      <c r="BP80">
        <v>104.17</v>
      </c>
      <c r="BW80" s="3" t="str">
        <f t="shared" si="76"/>
        <v>PAT</v>
      </c>
      <c r="BX80" s="3">
        <f t="shared" si="77"/>
        <v>1</v>
      </c>
      <c r="BY80">
        <f t="shared" si="56"/>
        <v>7</v>
      </c>
      <c r="BZ80">
        <f t="shared" si="57"/>
        <v>0</v>
      </c>
      <c r="CA80">
        <f t="shared" si="58"/>
        <v>0</v>
      </c>
      <c r="CB80">
        <f t="shared" si="78"/>
        <v>0</v>
      </c>
      <c r="CC80" s="1">
        <f t="shared" si="79"/>
        <v>7</v>
      </c>
      <c r="CD80">
        <f t="shared" si="59"/>
        <v>0</v>
      </c>
      <c r="CE80">
        <f t="shared" si="60"/>
        <v>0</v>
      </c>
      <c r="CF80">
        <f t="shared" si="61"/>
        <v>0</v>
      </c>
      <c r="CG80">
        <f t="shared" si="80"/>
        <v>2</v>
      </c>
      <c r="CH80" s="1">
        <f t="shared" si="81"/>
        <v>2</v>
      </c>
      <c r="CI80">
        <f t="shared" si="62"/>
        <v>0</v>
      </c>
      <c r="CJ80">
        <f t="shared" si="63"/>
        <v>0</v>
      </c>
      <c r="CK80">
        <f t="shared" si="64"/>
        <v>0</v>
      </c>
      <c r="CL80">
        <f t="shared" si="82"/>
        <v>0</v>
      </c>
      <c r="CM80" s="1">
        <f t="shared" si="83"/>
        <v>0</v>
      </c>
      <c r="CN80">
        <f t="shared" si="65"/>
        <v>0</v>
      </c>
      <c r="CO80">
        <f t="shared" si="66"/>
        <v>0</v>
      </c>
      <c r="CP80">
        <f t="shared" si="67"/>
        <v>0</v>
      </c>
      <c r="CQ80">
        <f t="shared" si="84"/>
        <v>0</v>
      </c>
      <c r="CR80" s="1">
        <f t="shared" si="85"/>
        <v>0</v>
      </c>
      <c r="CS80">
        <f t="shared" si="68"/>
        <v>0</v>
      </c>
      <c r="CT80">
        <f t="shared" si="69"/>
        <v>0</v>
      </c>
      <c r="CU80">
        <f t="shared" si="70"/>
        <v>0</v>
      </c>
      <c r="CV80">
        <f t="shared" si="86"/>
        <v>0</v>
      </c>
      <c r="CW80" s="1">
        <f t="shared" si="87"/>
        <v>0</v>
      </c>
      <c r="CX80">
        <f t="shared" si="71"/>
        <v>0</v>
      </c>
      <c r="CY80">
        <f t="shared" si="72"/>
        <v>3</v>
      </c>
      <c r="CZ80">
        <f t="shared" si="73"/>
        <v>3</v>
      </c>
      <c r="DA80">
        <f t="shared" si="88"/>
        <v>0</v>
      </c>
      <c r="DB80" s="1">
        <f t="shared" si="89"/>
        <v>6</v>
      </c>
      <c r="DC80" s="2" t="str">
        <f t="shared" si="90"/>
        <v>✅</v>
      </c>
      <c r="DD80" s="2" t="str">
        <f t="shared" si="91"/>
        <v>✅</v>
      </c>
      <c r="DE80" s="2" t="str">
        <f t="shared" si="92"/>
        <v>✅</v>
      </c>
      <c r="DF80" s="2" t="str">
        <f t="shared" si="93"/>
        <v>✅</v>
      </c>
    </row>
    <row r="81" spans="1:110" x14ac:dyDescent="0.15">
      <c r="A81">
        <v>122</v>
      </c>
      <c r="B81" t="s">
        <v>248</v>
      </c>
      <c r="C81">
        <v>3</v>
      </c>
      <c r="D81" t="s">
        <v>69</v>
      </c>
      <c r="E81">
        <v>1404716455</v>
      </c>
      <c r="F81">
        <f>(K81-J81)*86400</f>
        <v>472.99999992828816</v>
      </c>
      <c r="G81">
        <f t="shared" si="74"/>
        <v>389.00000040885061</v>
      </c>
      <c r="H81">
        <f>G81/F81</f>
        <v>0.82241014898060705</v>
      </c>
      <c r="I81" s="2" t="str">
        <f t="shared" si="75"/>
        <v>🟢</v>
      </c>
      <c r="J81" t="s">
        <v>249</v>
      </c>
      <c r="K81" t="s">
        <v>248</v>
      </c>
      <c r="L81">
        <v>6</v>
      </c>
      <c r="M81">
        <v>5</v>
      </c>
      <c r="N81">
        <v>4</v>
      </c>
      <c r="O81">
        <v>5</v>
      </c>
      <c r="P81">
        <v>5</v>
      </c>
      <c r="Q81">
        <v>6</v>
      </c>
      <c r="R81">
        <v>5</v>
      </c>
      <c r="S81">
        <v>6</v>
      </c>
      <c r="T81">
        <v>5</v>
      </c>
      <c r="U81">
        <v>5</v>
      </c>
      <c r="V81">
        <v>4</v>
      </c>
      <c r="W81">
        <v>5</v>
      </c>
      <c r="X81">
        <v>4</v>
      </c>
      <c r="Y81">
        <v>4</v>
      </c>
      <c r="Z81">
        <v>5</v>
      </c>
      <c r="AA81">
        <v>4</v>
      </c>
      <c r="AB81">
        <v>4</v>
      </c>
      <c r="AC81">
        <v>5</v>
      </c>
      <c r="AD81">
        <v>6</v>
      </c>
      <c r="AE81">
        <v>4</v>
      </c>
      <c r="AF81">
        <v>6</v>
      </c>
      <c r="AG81">
        <v>5</v>
      </c>
      <c r="AH81">
        <v>5</v>
      </c>
      <c r="AI81">
        <v>5</v>
      </c>
      <c r="AJ81">
        <v>5</v>
      </c>
      <c r="AK81">
        <v>5</v>
      </c>
      <c r="AL81">
        <v>5</v>
      </c>
      <c r="AM81">
        <v>5</v>
      </c>
      <c r="AN81">
        <v>5</v>
      </c>
      <c r="AO81">
        <v>5</v>
      </c>
      <c r="AP81">
        <v>5</v>
      </c>
      <c r="AQ81">
        <v>5</v>
      </c>
      <c r="AR81">
        <v>5</v>
      </c>
      <c r="AS81">
        <v>5</v>
      </c>
      <c r="AT81">
        <v>6</v>
      </c>
      <c r="AU81">
        <v>5</v>
      </c>
      <c r="AV81">
        <v>6</v>
      </c>
      <c r="AW81">
        <v>5</v>
      </c>
      <c r="AX81">
        <v>4</v>
      </c>
      <c r="AY81">
        <v>5</v>
      </c>
      <c r="AZ81" t="s">
        <v>71</v>
      </c>
      <c r="BA81" t="s">
        <v>78</v>
      </c>
      <c r="BB81" t="s">
        <v>83</v>
      </c>
      <c r="BC81" t="s">
        <v>84</v>
      </c>
      <c r="BD81" t="s">
        <v>290</v>
      </c>
      <c r="BE81">
        <v>473.72</v>
      </c>
      <c r="BF81">
        <v>203.1</v>
      </c>
      <c r="BL81">
        <v>126.13</v>
      </c>
      <c r="BP81">
        <v>144.49</v>
      </c>
      <c r="BW81" s="3" t="str">
        <f t="shared" si="76"/>
        <v>LOU</v>
      </c>
      <c r="BX81" s="3">
        <f t="shared" si="77"/>
        <v>6</v>
      </c>
      <c r="BY81">
        <f t="shared" si="56"/>
        <v>0</v>
      </c>
      <c r="BZ81">
        <f t="shared" si="57"/>
        <v>0</v>
      </c>
      <c r="CA81">
        <f t="shared" si="58"/>
        <v>0</v>
      </c>
      <c r="CB81">
        <f t="shared" si="78"/>
        <v>0</v>
      </c>
      <c r="CC81" s="1">
        <f t="shared" si="79"/>
        <v>0</v>
      </c>
      <c r="CD81">
        <f t="shared" si="59"/>
        <v>0</v>
      </c>
      <c r="CE81">
        <f t="shared" si="60"/>
        <v>0</v>
      </c>
      <c r="CF81">
        <f t="shared" si="61"/>
        <v>0</v>
      </c>
      <c r="CG81">
        <f t="shared" si="80"/>
        <v>0</v>
      </c>
      <c r="CH81" s="1">
        <f t="shared" si="81"/>
        <v>0</v>
      </c>
      <c r="CI81">
        <f t="shared" si="62"/>
        <v>0</v>
      </c>
      <c r="CJ81">
        <f t="shared" si="63"/>
        <v>0</v>
      </c>
      <c r="CK81">
        <f t="shared" si="64"/>
        <v>0</v>
      </c>
      <c r="CL81">
        <f t="shared" si="82"/>
        <v>0</v>
      </c>
      <c r="CM81" s="1">
        <f t="shared" si="83"/>
        <v>0</v>
      </c>
      <c r="CN81">
        <f t="shared" si="65"/>
        <v>0</v>
      </c>
      <c r="CO81">
        <f t="shared" si="66"/>
        <v>0</v>
      </c>
      <c r="CP81">
        <f t="shared" si="67"/>
        <v>0</v>
      </c>
      <c r="CQ81">
        <f t="shared" si="84"/>
        <v>0</v>
      </c>
      <c r="CR81" s="1">
        <f t="shared" si="85"/>
        <v>0</v>
      </c>
      <c r="CS81">
        <f t="shared" si="68"/>
        <v>0</v>
      </c>
      <c r="CT81">
        <f t="shared" si="69"/>
        <v>0</v>
      </c>
      <c r="CU81">
        <f t="shared" si="70"/>
        <v>0</v>
      </c>
      <c r="CV81">
        <f t="shared" si="86"/>
        <v>0</v>
      </c>
      <c r="CW81" s="1">
        <f t="shared" si="87"/>
        <v>0</v>
      </c>
      <c r="CX81">
        <f t="shared" si="71"/>
        <v>7</v>
      </c>
      <c r="CY81">
        <f t="shared" si="72"/>
        <v>3</v>
      </c>
      <c r="CZ81">
        <f t="shared" si="73"/>
        <v>3</v>
      </c>
      <c r="DA81">
        <f t="shared" si="88"/>
        <v>2</v>
      </c>
      <c r="DB81" s="1">
        <f t="shared" si="89"/>
        <v>15</v>
      </c>
      <c r="DC81" s="2" t="str">
        <f t="shared" si="90"/>
        <v>✅</v>
      </c>
      <c r="DD81" s="2" t="str">
        <f t="shared" si="91"/>
        <v>✅</v>
      </c>
      <c r="DE81" s="2" t="str">
        <f t="shared" si="92"/>
        <v>✅</v>
      </c>
      <c r="DF81" s="2" t="str">
        <f t="shared" si="93"/>
        <v>✅</v>
      </c>
    </row>
    <row r="82" spans="1:110" x14ac:dyDescent="0.15">
      <c r="A82">
        <v>125</v>
      </c>
      <c r="B82" t="s">
        <v>250</v>
      </c>
      <c r="C82">
        <v>3</v>
      </c>
      <c r="D82" t="s">
        <v>69</v>
      </c>
      <c r="E82">
        <v>651061266</v>
      </c>
      <c r="F82">
        <f>(K82-J82)*86400</f>
        <v>407.00000021606684</v>
      </c>
      <c r="G82">
        <f t="shared" si="74"/>
        <v>389.00000040885061</v>
      </c>
      <c r="H82">
        <f>G82/F82</f>
        <v>0.95577395627110451</v>
      </c>
      <c r="I82" s="2" t="str">
        <f t="shared" si="75"/>
        <v>🟢</v>
      </c>
      <c r="J82" t="s">
        <v>251</v>
      </c>
      <c r="K82" t="s">
        <v>250</v>
      </c>
      <c r="L82">
        <v>6</v>
      </c>
      <c r="M82">
        <v>5</v>
      </c>
      <c r="N82">
        <v>6</v>
      </c>
      <c r="O82">
        <v>6</v>
      </c>
      <c r="P82">
        <v>6</v>
      </c>
      <c r="Q82">
        <v>6</v>
      </c>
      <c r="R82">
        <v>6</v>
      </c>
      <c r="S82">
        <v>6</v>
      </c>
      <c r="T82">
        <v>5</v>
      </c>
      <c r="U82">
        <v>6</v>
      </c>
      <c r="V82">
        <v>3</v>
      </c>
      <c r="W82">
        <v>6</v>
      </c>
      <c r="X82">
        <v>3</v>
      </c>
      <c r="Y82">
        <v>2</v>
      </c>
      <c r="Z82">
        <v>3</v>
      </c>
      <c r="AA82">
        <v>2</v>
      </c>
      <c r="AB82">
        <v>2</v>
      </c>
      <c r="AC82">
        <v>1</v>
      </c>
      <c r="AD82">
        <v>5</v>
      </c>
      <c r="AE82">
        <v>5</v>
      </c>
      <c r="AF82">
        <v>6</v>
      </c>
      <c r="AG82">
        <v>5</v>
      </c>
      <c r="AH82">
        <v>5</v>
      </c>
      <c r="AI82">
        <v>6</v>
      </c>
      <c r="AJ82">
        <v>6</v>
      </c>
      <c r="AK82">
        <v>5</v>
      </c>
      <c r="AL82">
        <v>5</v>
      </c>
      <c r="AM82">
        <v>7</v>
      </c>
      <c r="AN82">
        <v>4</v>
      </c>
      <c r="AO82">
        <v>7</v>
      </c>
      <c r="AP82">
        <v>5</v>
      </c>
      <c r="AR82">
        <v>5</v>
      </c>
      <c r="AS82">
        <v>6</v>
      </c>
      <c r="AT82">
        <v>5</v>
      </c>
      <c r="AU82">
        <v>5</v>
      </c>
      <c r="AV82">
        <v>4</v>
      </c>
      <c r="AW82">
        <v>4</v>
      </c>
      <c r="AX82">
        <v>5</v>
      </c>
      <c r="AY82">
        <v>6</v>
      </c>
      <c r="AZ82" t="s">
        <v>77</v>
      </c>
      <c r="BA82" t="s">
        <v>88</v>
      </c>
      <c r="BB82" t="s">
        <v>79</v>
      </c>
      <c r="BC82" t="s">
        <v>74</v>
      </c>
      <c r="BD82" t="s">
        <v>291</v>
      </c>
      <c r="BE82">
        <v>407.78</v>
      </c>
      <c r="BF82">
        <v>222.15</v>
      </c>
      <c r="BL82">
        <v>102.57</v>
      </c>
      <c r="BP82">
        <v>83.06</v>
      </c>
      <c r="BW82" s="3" t="str">
        <f t="shared" si="76"/>
        <v>KRIS</v>
      </c>
      <c r="BX82" s="3">
        <f t="shared" si="77"/>
        <v>4</v>
      </c>
      <c r="BY82">
        <f t="shared" si="56"/>
        <v>0</v>
      </c>
      <c r="BZ82">
        <f t="shared" si="57"/>
        <v>0</v>
      </c>
      <c r="CA82">
        <f t="shared" si="58"/>
        <v>0</v>
      </c>
      <c r="CB82">
        <f t="shared" si="78"/>
        <v>2</v>
      </c>
      <c r="CC82" s="1">
        <f t="shared" si="79"/>
        <v>2</v>
      </c>
      <c r="CD82">
        <f t="shared" si="59"/>
        <v>0</v>
      </c>
      <c r="CE82">
        <f t="shared" si="60"/>
        <v>0</v>
      </c>
      <c r="CF82">
        <f t="shared" si="61"/>
        <v>0</v>
      </c>
      <c r="CG82">
        <f t="shared" si="80"/>
        <v>0</v>
      </c>
      <c r="CH82" s="1">
        <f t="shared" si="81"/>
        <v>0</v>
      </c>
      <c r="CI82">
        <f t="shared" si="62"/>
        <v>0</v>
      </c>
      <c r="CJ82">
        <f t="shared" si="63"/>
        <v>0</v>
      </c>
      <c r="CK82">
        <f t="shared" si="64"/>
        <v>3</v>
      </c>
      <c r="CL82">
        <f t="shared" si="82"/>
        <v>0</v>
      </c>
      <c r="CM82" s="1">
        <f t="shared" si="83"/>
        <v>3</v>
      </c>
      <c r="CN82">
        <f t="shared" si="65"/>
        <v>7</v>
      </c>
      <c r="CO82">
        <f t="shared" si="66"/>
        <v>3</v>
      </c>
      <c r="CP82">
        <f t="shared" si="67"/>
        <v>0</v>
      </c>
      <c r="CQ82">
        <f t="shared" si="84"/>
        <v>0</v>
      </c>
      <c r="CR82" s="1">
        <f t="shared" si="85"/>
        <v>10</v>
      </c>
      <c r="CS82">
        <f t="shared" si="68"/>
        <v>0</v>
      </c>
      <c r="CT82">
        <f t="shared" si="69"/>
        <v>0</v>
      </c>
      <c r="CU82">
        <f t="shared" si="70"/>
        <v>0</v>
      </c>
      <c r="CV82">
        <f t="shared" si="86"/>
        <v>0</v>
      </c>
      <c r="CW82" s="1">
        <f t="shared" si="87"/>
        <v>0</v>
      </c>
      <c r="CX82">
        <f t="shared" si="71"/>
        <v>0</v>
      </c>
      <c r="CY82">
        <f t="shared" si="72"/>
        <v>0</v>
      </c>
      <c r="CZ82">
        <f t="shared" si="73"/>
        <v>0</v>
      </c>
      <c r="DA82">
        <f t="shared" si="88"/>
        <v>0</v>
      </c>
      <c r="DB82" s="1">
        <f t="shared" si="89"/>
        <v>0</v>
      </c>
      <c r="DC82" s="2" t="str">
        <f t="shared" si="90"/>
        <v>✅</v>
      </c>
      <c r="DD82" s="2" t="str">
        <f>IF(SUM(BZ82,CE82,CJ82,CO82,CT82,CY82)=3,"✅","🔴")</f>
        <v>✅</v>
      </c>
      <c r="DE82" s="2" t="str">
        <f t="shared" si="92"/>
        <v>✅</v>
      </c>
      <c r="DF82" s="2" t="str">
        <f t="shared" si="93"/>
        <v>✅</v>
      </c>
    </row>
    <row r="83" spans="1:110" x14ac:dyDescent="0.15">
      <c r="A83">
        <v>127</v>
      </c>
      <c r="B83" t="s">
        <v>294</v>
      </c>
      <c r="C83">
        <v>3</v>
      </c>
      <c r="D83" t="s">
        <v>69</v>
      </c>
      <c r="E83">
        <v>1684303124</v>
      </c>
      <c r="F83">
        <f>(K83-J83)*86400</f>
        <v>49.000000138767064</v>
      </c>
      <c r="G83">
        <f t="shared" si="74"/>
        <v>389.00000040885061</v>
      </c>
      <c r="H83">
        <f>G83/F83</f>
        <v>7.938775496065511</v>
      </c>
      <c r="I83" s="2" t="str">
        <f t="shared" si="75"/>
        <v>🔴</v>
      </c>
      <c r="J83" t="s">
        <v>295</v>
      </c>
      <c r="K83" t="s">
        <v>294</v>
      </c>
      <c r="L83">
        <v>4</v>
      </c>
      <c r="M83">
        <v>4</v>
      </c>
      <c r="N83">
        <v>4</v>
      </c>
      <c r="O83">
        <v>4</v>
      </c>
      <c r="P83">
        <v>4</v>
      </c>
      <c r="Q83">
        <v>4</v>
      </c>
      <c r="R83">
        <v>4</v>
      </c>
      <c r="S83">
        <v>4</v>
      </c>
      <c r="T83">
        <v>4</v>
      </c>
      <c r="U83">
        <v>4</v>
      </c>
      <c r="V83">
        <v>4</v>
      </c>
      <c r="W83">
        <v>4</v>
      </c>
      <c r="X83">
        <v>4</v>
      </c>
      <c r="Y83">
        <v>4</v>
      </c>
      <c r="Z83">
        <v>4</v>
      </c>
      <c r="AA83">
        <v>4</v>
      </c>
      <c r="AB83">
        <v>4</v>
      </c>
      <c r="AC83">
        <v>4</v>
      </c>
      <c r="AD83">
        <v>4</v>
      </c>
      <c r="AE83">
        <v>4</v>
      </c>
      <c r="AF83">
        <v>4</v>
      </c>
      <c r="AG83">
        <v>4</v>
      </c>
      <c r="AH83">
        <v>4</v>
      </c>
      <c r="AI83">
        <v>4</v>
      </c>
      <c r="AJ83">
        <v>4</v>
      </c>
      <c r="AK83">
        <v>4</v>
      </c>
      <c r="AL83">
        <v>4</v>
      </c>
      <c r="AM83">
        <v>4</v>
      </c>
      <c r="AN83">
        <v>4</v>
      </c>
      <c r="AO83">
        <v>4</v>
      </c>
      <c r="AP83">
        <v>4</v>
      </c>
      <c r="AQ83">
        <v>4</v>
      </c>
      <c r="AR83">
        <v>4</v>
      </c>
      <c r="AS83">
        <v>4</v>
      </c>
      <c r="AT83">
        <v>4</v>
      </c>
      <c r="AU83">
        <v>4</v>
      </c>
      <c r="AV83">
        <v>4</v>
      </c>
      <c r="AW83">
        <v>4</v>
      </c>
      <c r="AX83">
        <v>4</v>
      </c>
      <c r="AY83">
        <v>5</v>
      </c>
      <c r="AZ83" t="s">
        <v>71</v>
      </c>
      <c r="BA83" t="s">
        <v>94</v>
      </c>
      <c r="BB83" t="s">
        <v>95</v>
      </c>
      <c r="BC83" t="s">
        <v>74</v>
      </c>
      <c r="BD83" t="s">
        <v>293</v>
      </c>
      <c r="BW83" s="3" t="str">
        <f t="shared" si="76"/>
        <v>MAX</v>
      </c>
      <c r="BX83" s="3">
        <f t="shared" si="77"/>
        <v>2</v>
      </c>
      <c r="BY83">
        <f t="shared" si="56"/>
        <v>0</v>
      </c>
      <c r="BZ83">
        <f t="shared" si="57"/>
        <v>3</v>
      </c>
      <c r="CA83">
        <f t="shared" si="58"/>
        <v>0</v>
      </c>
      <c r="CB83">
        <f t="shared" si="78"/>
        <v>0</v>
      </c>
      <c r="CC83" s="1">
        <f t="shared" si="79"/>
        <v>3</v>
      </c>
      <c r="CD83">
        <f t="shared" si="59"/>
        <v>7</v>
      </c>
      <c r="CE83">
        <f t="shared" si="60"/>
        <v>0</v>
      </c>
      <c r="CF83">
        <f t="shared" si="61"/>
        <v>0</v>
      </c>
      <c r="CG83">
        <f t="shared" si="80"/>
        <v>0</v>
      </c>
      <c r="CH83" s="1">
        <f t="shared" si="81"/>
        <v>7</v>
      </c>
      <c r="CI83">
        <f t="shared" si="62"/>
        <v>0</v>
      </c>
      <c r="CJ83">
        <f t="shared" si="63"/>
        <v>0</v>
      </c>
      <c r="CK83">
        <f t="shared" si="64"/>
        <v>3</v>
      </c>
      <c r="CL83">
        <f t="shared" si="82"/>
        <v>0</v>
      </c>
      <c r="CM83" s="1">
        <f t="shared" si="83"/>
        <v>3</v>
      </c>
      <c r="CN83">
        <f t="shared" si="65"/>
        <v>0</v>
      </c>
      <c r="CO83">
        <f t="shared" si="66"/>
        <v>0</v>
      </c>
      <c r="CP83">
        <f t="shared" si="67"/>
        <v>0</v>
      </c>
      <c r="CQ83">
        <f t="shared" si="84"/>
        <v>0</v>
      </c>
      <c r="CR83" s="1">
        <f t="shared" si="85"/>
        <v>0</v>
      </c>
      <c r="CS83">
        <f t="shared" si="68"/>
        <v>0</v>
      </c>
      <c r="CT83">
        <f t="shared" si="69"/>
        <v>0</v>
      </c>
      <c r="CU83">
        <f t="shared" si="70"/>
        <v>0</v>
      </c>
      <c r="CV83">
        <f t="shared" si="86"/>
        <v>2</v>
      </c>
      <c r="CW83" s="1">
        <f t="shared" si="87"/>
        <v>2</v>
      </c>
      <c r="CX83">
        <f t="shared" si="71"/>
        <v>0</v>
      </c>
      <c r="CY83">
        <f t="shared" si="72"/>
        <v>0</v>
      </c>
      <c r="CZ83">
        <f t="shared" si="73"/>
        <v>0</v>
      </c>
      <c r="DA83">
        <f t="shared" si="88"/>
        <v>0</v>
      </c>
      <c r="DB83" s="1">
        <f t="shared" si="89"/>
        <v>0</v>
      </c>
      <c r="DC83" s="2" t="str">
        <f t="shared" si="90"/>
        <v>✅</v>
      </c>
      <c r="DD83" s="2" t="str">
        <f t="shared" ref="DD83:DD110" si="94">IF(SUM(BZ83,CE83,CJ83,CO83,CT83,CY83)=3,"✅","🔴")</f>
        <v>✅</v>
      </c>
      <c r="DE83" s="2" t="str">
        <f t="shared" si="92"/>
        <v>✅</v>
      </c>
      <c r="DF83" s="2" t="str">
        <f t="shared" si="93"/>
        <v>✅</v>
      </c>
    </row>
    <row r="84" spans="1:110" x14ac:dyDescent="0.15">
      <c r="A84">
        <v>128</v>
      </c>
      <c r="B84" t="s">
        <v>296</v>
      </c>
      <c r="C84">
        <v>3</v>
      </c>
      <c r="D84" t="s">
        <v>69</v>
      </c>
      <c r="E84">
        <v>533925456</v>
      </c>
      <c r="F84">
        <f>(K84-J84)*86400</f>
        <v>82.000000309199095</v>
      </c>
      <c r="G84">
        <f t="shared" si="74"/>
        <v>389.00000040885061</v>
      </c>
      <c r="H84">
        <f>G84/F84</f>
        <v>4.7439024261224425</v>
      </c>
      <c r="I84" s="2" t="str">
        <f t="shared" si="75"/>
        <v>🔴</v>
      </c>
      <c r="J84" t="s">
        <v>297</v>
      </c>
      <c r="K84" t="s">
        <v>296</v>
      </c>
      <c r="L84">
        <v>6</v>
      </c>
      <c r="M84">
        <v>4</v>
      </c>
      <c r="N84">
        <v>6</v>
      </c>
      <c r="O84">
        <v>6</v>
      </c>
      <c r="P84">
        <v>4</v>
      </c>
      <c r="Q84">
        <v>3</v>
      </c>
      <c r="R84">
        <v>6</v>
      </c>
      <c r="S84">
        <v>5</v>
      </c>
      <c r="T84">
        <v>3</v>
      </c>
      <c r="U84">
        <v>3</v>
      </c>
      <c r="V84">
        <v>4</v>
      </c>
      <c r="W84">
        <v>2</v>
      </c>
      <c r="X84">
        <v>4</v>
      </c>
      <c r="Y84">
        <v>4</v>
      </c>
      <c r="Z84">
        <v>2</v>
      </c>
      <c r="AA84">
        <v>4</v>
      </c>
      <c r="AB84">
        <v>6</v>
      </c>
      <c r="AC84">
        <v>6</v>
      </c>
      <c r="AD84">
        <v>5</v>
      </c>
      <c r="AE84">
        <v>3</v>
      </c>
      <c r="AF84">
        <v>6</v>
      </c>
      <c r="AG84">
        <v>6</v>
      </c>
      <c r="AH84">
        <v>5</v>
      </c>
      <c r="AI84">
        <v>4</v>
      </c>
      <c r="AJ84">
        <v>4</v>
      </c>
      <c r="AK84">
        <v>4</v>
      </c>
      <c r="AL84">
        <v>6</v>
      </c>
      <c r="AM84">
        <v>4</v>
      </c>
      <c r="AN84">
        <v>6</v>
      </c>
      <c r="AO84">
        <v>3</v>
      </c>
      <c r="AP84">
        <v>5</v>
      </c>
      <c r="AQ84">
        <v>5</v>
      </c>
      <c r="AR84">
        <v>6</v>
      </c>
      <c r="AS84">
        <v>3</v>
      </c>
      <c r="AT84">
        <v>2</v>
      </c>
      <c r="AU84">
        <v>5</v>
      </c>
      <c r="AV84">
        <v>3</v>
      </c>
      <c r="AW84">
        <v>4</v>
      </c>
      <c r="AX84">
        <v>4</v>
      </c>
      <c r="AY84">
        <v>5</v>
      </c>
      <c r="AZ84" t="s">
        <v>77</v>
      </c>
      <c r="BA84" t="s">
        <v>94</v>
      </c>
      <c r="BB84" t="s">
        <v>79</v>
      </c>
      <c r="BC84" t="s">
        <v>80</v>
      </c>
      <c r="BD84" t="s">
        <v>291</v>
      </c>
      <c r="BW84" s="3" t="str">
        <f t="shared" si="76"/>
        <v>MAX</v>
      </c>
      <c r="BX84" s="3">
        <f t="shared" si="77"/>
        <v>2</v>
      </c>
      <c r="BY84">
        <f t="shared" si="56"/>
        <v>0</v>
      </c>
      <c r="BZ84">
        <f t="shared" si="57"/>
        <v>0</v>
      </c>
      <c r="CA84">
        <f t="shared" si="58"/>
        <v>0</v>
      </c>
      <c r="CB84">
        <f t="shared" si="78"/>
        <v>2</v>
      </c>
      <c r="CC84" s="1">
        <f t="shared" si="79"/>
        <v>2</v>
      </c>
      <c r="CD84">
        <f t="shared" si="59"/>
        <v>7</v>
      </c>
      <c r="CE84">
        <f t="shared" si="60"/>
        <v>0</v>
      </c>
      <c r="CF84">
        <f t="shared" si="61"/>
        <v>0</v>
      </c>
      <c r="CG84">
        <f t="shared" si="80"/>
        <v>0</v>
      </c>
      <c r="CH84" s="1">
        <f t="shared" si="81"/>
        <v>7</v>
      </c>
      <c r="CI84">
        <f t="shared" si="62"/>
        <v>0</v>
      </c>
      <c r="CJ84">
        <f t="shared" si="63"/>
        <v>0</v>
      </c>
      <c r="CK84">
        <f t="shared" si="64"/>
        <v>0</v>
      </c>
      <c r="CL84">
        <f t="shared" si="82"/>
        <v>0</v>
      </c>
      <c r="CM84" s="1">
        <f t="shared" si="83"/>
        <v>0</v>
      </c>
      <c r="CN84">
        <f t="shared" si="65"/>
        <v>0</v>
      </c>
      <c r="CO84">
        <f t="shared" si="66"/>
        <v>3</v>
      </c>
      <c r="CP84">
        <f t="shared" si="67"/>
        <v>3</v>
      </c>
      <c r="CQ84">
        <f t="shared" si="84"/>
        <v>0</v>
      </c>
      <c r="CR84" s="1">
        <f t="shared" si="85"/>
        <v>6</v>
      </c>
      <c r="CS84">
        <f t="shared" si="68"/>
        <v>0</v>
      </c>
      <c r="CT84">
        <f t="shared" si="69"/>
        <v>0</v>
      </c>
      <c r="CU84">
        <f t="shared" si="70"/>
        <v>0</v>
      </c>
      <c r="CV84">
        <f t="shared" si="86"/>
        <v>0</v>
      </c>
      <c r="CW84" s="1">
        <f t="shared" si="87"/>
        <v>0</v>
      </c>
      <c r="CX84">
        <f t="shared" si="71"/>
        <v>0</v>
      </c>
      <c r="CY84">
        <f t="shared" si="72"/>
        <v>0</v>
      </c>
      <c r="CZ84">
        <f t="shared" si="73"/>
        <v>0</v>
      </c>
      <c r="DA84">
        <f t="shared" si="88"/>
        <v>0</v>
      </c>
      <c r="DB84" s="1">
        <f t="shared" si="89"/>
        <v>0</v>
      </c>
      <c r="DC84" s="2" t="str">
        <f t="shared" si="90"/>
        <v>✅</v>
      </c>
      <c r="DD84" s="2" t="str">
        <f t="shared" si="94"/>
        <v>✅</v>
      </c>
      <c r="DE84" s="2" t="str">
        <f t="shared" si="92"/>
        <v>✅</v>
      </c>
      <c r="DF84" s="2" t="str">
        <f t="shared" si="93"/>
        <v>✅</v>
      </c>
    </row>
    <row r="85" spans="1:110" x14ac:dyDescent="0.15">
      <c r="A85">
        <v>129</v>
      </c>
      <c r="B85" t="s">
        <v>298</v>
      </c>
      <c r="C85">
        <v>3</v>
      </c>
      <c r="D85" t="s">
        <v>92</v>
      </c>
      <c r="E85">
        <v>381019812</v>
      </c>
      <c r="F85">
        <f>(K85-J85)*86400</f>
        <v>316.000000317581</v>
      </c>
      <c r="G85">
        <f t="shared" si="74"/>
        <v>389.00000040885061</v>
      </c>
      <c r="H85">
        <f>G85/F85</f>
        <v>1.2310126582845076</v>
      </c>
      <c r="I85" s="2" t="str">
        <f t="shared" si="75"/>
        <v>🟢</v>
      </c>
      <c r="J85" t="s">
        <v>299</v>
      </c>
      <c r="K85" t="s">
        <v>298</v>
      </c>
      <c r="L85">
        <v>6</v>
      </c>
      <c r="M85">
        <v>6</v>
      </c>
      <c r="N85">
        <v>6</v>
      </c>
      <c r="O85">
        <v>6</v>
      </c>
      <c r="P85">
        <v>6</v>
      </c>
      <c r="Q85">
        <v>6</v>
      </c>
      <c r="R85">
        <v>6</v>
      </c>
      <c r="S85">
        <v>6</v>
      </c>
      <c r="T85">
        <v>6</v>
      </c>
      <c r="U85">
        <v>6</v>
      </c>
      <c r="V85">
        <v>6</v>
      </c>
      <c r="W85">
        <v>6</v>
      </c>
      <c r="X85">
        <v>2</v>
      </c>
      <c r="Y85">
        <v>2</v>
      </c>
      <c r="Z85">
        <v>4</v>
      </c>
      <c r="AA85">
        <v>2</v>
      </c>
      <c r="AB85">
        <v>2</v>
      </c>
      <c r="AC85">
        <v>2</v>
      </c>
      <c r="AD85">
        <v>6</v>
      </c>
      <c r="AE85">
        <v>6</v>
      </c>
      <c r="AF85">
        <v>6</v>
      </c>
      <c r="AG85">
        <v>6</v>
      </c>
      <c r="AH85">
        <v>6</v>
      </c>
      <c r="AI85">
        <v>6</v>
      </c>
      <c r="AJ85">
        <v>6</v>
      </c>
      <c r="AK85">
        <v>6</v>
      </c>
      <c r="AL85">
        <v>6</v>
      </c>
      <c r="AM85">
        <v>6</v>
      </c>
      <c r="AN85">
        <v>6</v>
      </c>
      <c r="AO85">
        <v>6</v>
      </c>
      <c r="AP85">
        <v>6</v>
      </c>
      <c r="AQ85">
        <v>7</v>
      </c>
      <c r="AR85">
        <v>7</v>
      </c>
      <c r="AS85">
        <v>6</v>
      </c>
      <c r="AT85">
        <v>6</v>
      </c>
      <c r="AU85">
        <v>6</v>
      </c>
      <c r="AV85">
        <v>6</v>
      </c>
      <c r="AW85">
        <v>6</v>
      </c>
      <c r="AX85">
        <v>4</v>
      </c>
      <c r="AY85">
        <v>4</v>
      </c>
      <c r="AZ85" t="s">
        <v>71</v>
      </c>
      <c r="BA85" t="s">
        <v>78</v>
      </c>
      <c r="BB85" t="s">
        <v>83</v>
      </c>
      <c r="BC85" t="s">
        <v>80</v>
      </c>
      <c r="BD85" t="s">
        <v>291</v>
      </c>
      <c r="BW85" s="3" t="str">
        <f t="shared" si="76"/>
        <v>LOU</v>
      </c>
      <c r="BX85" s="3">
        <f t="shared" si="77"/>
        <v>6</v>
      </c>
      <c r="BY85">
        <f t="shared" si="56"/>
        <v>0</v>
      </c>
      <c r="BZ85">
        <f t="shared" si="57"/>
        <v>0</v>
      </c>
      <c r="CA85">
        <f t="shared" si="58"/>
        <v>0</v>
      </c>
      <c r="CB85">
        <f t="shared" si="78"/>
        <v>2</v>
      </c>
      <c r="CC85" s="1">
        <f t="shared" si="79"/>
        <v>2</v>
      </c>
      <c r="CD85">
        <f t="shared" si="59"/>
        <v>0</v>
      </c>
      <c r="CE85">
        <f t="shared" si="60"/>
        <v>0</v>
      </c>
      <c r="CF85">
        <f t="shared" si="61"/>
        <v>0</v>
      </c>
      <c r="CG85">
        <f t="shared" si="80"/>
        <v>0</v>
      </c>
      <c r="CH85" s="1">
        <f t="shared" si="81"/>
        <v>0</v>
      </c>
      <c r="CI85">
        <f t="shared" si="62"/>
        <v>0</v>
      </c>
      <c r="CJ85">
        <f t="shared" si="63"/>
        <v>0</v>
      </c>
      <c r="CK85">
        <f t="shared" si="64"/>
        <v>0</v>
      </c>
      <c r="CL85">
        <f t="shared" si="82"/>
        <v>0</v>
      </c>
      <c r="CM85" s="1">
        <f t="shared" si="83"/>
        <v>0</v>
      </c>
      <c r="CN85">
        <f t="shared" si="65"/>
        <v>0</v>
      </c>
      <c r="CO85">
        <f t="shared" si="66"/>
        <v>0</v>
      </c>
      <c r="CP85">
        <f t="shared" si="67"/>
        <v>3</v>
      </c>
      <c r="CQ85">
        <f t="shared" si="84"/>
        <v>0</v>
      </c>
      <c r="CR85" s="1">
        <f t="shared" si="85"/>
        <v>3</v>
      </c>
      <c r="CS85">
        <f t="shared" si="68"/>
        <v>0</v>
      </c>
      <c r="CT85">
        <f t="shared" si="69"/>
        <v>0</v>
      </c>
      <c r="CU85">
        <f t="shared" si="70"/>
        <v>0</v>
      </c>
      <c r="CV85">
        <f t="shared" si="86"/>
        <v>0</v>
      </c>
      <c r="CW85" s="1">
        <f t="shared" si="87"/>
        <v>0</v>
      </c>
      <c r="CX85">
        <f t="shared" si="71"/>
        <v>7</v>
      </c>
      <c r="CY85">
        <f t="shared" si="72"/>
        <v>3</v>
      </c>
      <c r="CZ85">
        <f t="shared" si="73"/>
        <v>0</v>
      </c>
      <c r="DA85">
        <f t="shared" si="88"/>
        <v>0</v>
      </c>
      <c r="DB85" s="1">
        <f t="shared" si="89"/>
        <v>10</v>
      </c>
      <c r="DC85" s="2" t="str">
        <f t="shared" si="90"/>
        <v>✅</v>
      </c>
      <c r="DD85" s="2" t="str">
        <f t="shared" si="94"/>
        <v>✅</v>
      </c>
      <c r="DE85" s="2" t="str">
        <f t="shared" si="92"/>
        <v>✅</v>
      </c>
      <c r="DF85" s="2" t="str">
        <f t="shared" si="93"/>
        <v>✅</v>
      </c>
    </row>
    <row r="86" spans="1:110" x14ac:dyDescent="0.15">
      <c r="A86">
        <v>130</v>
      </c>
      <c r="B86" t="s">
        <v>300</v>
      </c>
      <c r="C86">
        <v>3</v>
      </c>
      <c r="D86" t="s">
        <v>69</v>
      </c>
      <c r="E86">
        <v>1441558890</v>
      </c>
      <c r="F86">
        <f>(K86-J86)*86400</f>
        <v>199.99999960418791</v>
      </c>
      <c r="G86">
        <f t="shared" si="74"/>
        <v>389.00000040885061</v>
      </c>
      <c r="H86">
        <f>G86/F86</f>
        <v>1.9450000058935257</v>
      </c>
      <c r="I86" s="2" t="str">
        <f t="shared" si="75"/>
        <v>🟢</v>
      </c>
      <c r="J86" t="s">
        <v>301</v>
      </c>
      <c r="K86" t="s">
        <v>300</v>
      </c>
      <c r="L86">
        <v>6</v>
      </c>
      <c r="M86">
        <v>6</v>
      </c>
      <c r="N86">
        <v>6</v>
      </c>
      <c r="O86">
        <v>4</v>
      </c>
      <c r="P86">
        <v>5</v>
      </c>
      <c r="Q86">
        <v>5</v>
      </c>
      <c r="R86">
        <v>5</v>
      </c>
      <c r="S86">
        <v>6</v>
      </c>
      <c r="T86">
        <v>5</v>
      </c>
      <c r="U86">
        <v>5</v>
      </c>
      <c r="V86">
        <v>4</v>
      </c>
      <c r="W86">
        <v>5</v>
      </c>
      <c r="X86">
        <v>6</v>
      </c>
      <c r="Y86">
        <v>6</v>
      </c>
      <c r="Z86">
        <v>6</v>
      </c>
      <c r="AA86">
        <v>6</v>
      </c>
      <c r="AB86">
        <v>6</v>
      </c>
      <c r="AC86">
        <v>6</v>
      </c>
      <c r="AD86">
        <v>6</v>
      </c>
      <c r="AE86">
        <v>6</v>
      </c>
      <c r="AF86">
        <v>6</v>
      </c>
      <c r="AG86">
        <v>6</v>
      </c>
      <c r="AH86">
        <v>4</v>
      </c>
      <c r="AI86">
        <v>6</v>
      </c>
      <c r="AJ86">
        <v>5</v>
      </c>
      <c r="AK86">
        <v>6</v>
      </c>
      <c r="AL86">
        <v>5</v>
      </c>
      <c r="AM86">
        <v>5</v>
      </c>
      <c r="AN86">
        <v>4</v>
      </c>
      <c r="AO86">
        <v>5</v>
      </c>
      <c r="AP86">
        <v>5</v>
      </c>
      <c r="AQ86">
        <v>5</v>
      </c>
      <c r="AR86">
        <v>5</v>
      </c>
      <c r="AS86">
        <v>5</v>
      </c>
      <c r="AT86">
        <v>5</v>
      </c>
      <c r="AU86">
        <v>4</v>
      </c>
      <c r="AV86">
        <v>4</v>
      </c>
      <c r="AW86">
        <v>4</v>
      </c>
      <c r="AX86">
        <v>4</v>
      </c>
      <c r="AY86">
        <v>4</v>
      </c>
      <c r="AZ86" t="s">
        <v>71</v>
      </c>
      <c r="BA86" t="s">
        <v>78</v>
      </c>
      <c r="BB86" t="s">
        <v>83</v>
      </c>
      <c r="BC86" t="s">
        <v>80</v>
      </c>
      <c r="BD86" t="s">
        <v>292</v>
      </c>
      <c r="BW86" s="3" t="str">
        <f t="shared" si="76"/>
        <v>LOU</v>
      </c>
      <c r="BX86" s="3">
        <f t="shared" si="77"/>
        <v>6</v>
      </c>
      <c r="BY86">
        <f t="shared" si="56"/>
        <v>0</v>
      </c>
      <c r="BZ86">
        <f t="shared" si="57"/>
        <v>0</v>
      </c>
      <c r="CA86">
        <f t="shared" si="58"/>
        <v>0</v>
      </c>
      <c r="CB86">
        <f t="shared" si="78"/>
        <v>0</v>
      </c>
      <c r="CC86" s="1">
        <f t="shared" si="79"/>
        <v>0</v>
      </c>
      <c r="CD86">
        <f t="shared" si="59"/>
        <v>0</v>
      </c>
      <c r="CE86">
        <f t="shared" si="60"/>
        <v>0</v>
      </c>
      <c r="CF86">
        <f t="shared" si="61"/>
        <v>0</v>
      </c>
      <c r="CG86">
        <f t="shared" si="80"/>
        <v>2</v>
      </c>
      <c r="CH86" s="1">
        <f t="shared" si="81"/>
        <v>2</v>
      </c>
      <c r="CI86">
        <f t="shared" si="62"/>
        <v>0</v>
      </c>
      <c r="CJ86">
        <f t="shared" si="63"/>
        <v>0</v>
      </c>
      <c r="CK86">
        <f t="shared" si="64"/>
        <v>0</v>
      </c>
      <c r="CL86">
        <f t="shared" si="82"/>
        <v>0</v>
      </c>
      <c r="CM86" s="1">
        <f t="shared" si="83"/>
        <v>0</v>
      </c>
      <c r="CN86">
        <f t="shared" si="65"/>
        <v>0</v>
      </c>
      <c r="CO86">
        <f t="shared" si="66"/>
        <v>0</v>
      </c>
      <c r="CP86">
        <f t="shared" si="67"/>
        <v>3</v>
      </c>
      <c r="CQ86">
        <f t="shared" si="84"/>
        <v>0</v>
      </c>
      <c r="CR86" s="1">
        <f t="shared" si="85"/>
        <v>3</v>
      </c>
      <c r="CS86">
        <f t="shared" si="68"/>
        <v>0</v>
      </c>
      <c r="CT86">
        <f t="shared" si="69"/>
        <v>0</v>
      </c>
      <c r="CU86">
        <f t="shared" si="70"/>
        <v>0</v>
      </c>
      <c r="CV86">
        <f t="shared" si="86"/>
        <v>0</v>
      </c>
      <c r="CW86" s="1">
        <f t="shared" si="87"/>
        <v>0</v>
      </c>
      <c r="CX86">
        <f t="shared" si="71"/>
        <v>7</v>
      </c>
      <c r="CY86">
        <f t="shared" si="72"/>
        <v>3</v>
      </c>
      <c r="CZ86">
        <f t="shared" si="73"/>
        <v>0</v>
      </c>
      <c r="DA86">
        <f t="shared" si="88"/>
        <v>0</v>
      </c>
      <c r="DB86" s="1">
        <f t="shared" si="89"/>
        <v>10</v>
      </c>
      <c r="DC86" s="2" t="str">
        <f t="shared" si="90"/>
        <v>✅</v>
      </c>
      <c r="DD86" s="2" t="str">
        <f t="shared" si="94"/>
        <v>✅</v>
      </c>
      <c r="DE86" s="2" t="str">
        <f t="shared" si="92"/>
        <v>✅</v>
      </c>
      <c r="DF86" s="2" t="str">
        <f t="shared" si="93"/>
        <v>✅</v>
      </c>
    </row>
    <row r="87" spans="1:110" x14ac:dyDescent="0.15">
      <c r="A87">
        <v>131</v>
      </c>
      <c r="B87" t="s">
        <v>302</v>
      </c>
      <c r="C87">
        <v>3</v>
      </c>
      <c r="D87" t="s">
        <v>92</v>
      </c>
      <c r="E87">
        <v>1327939767</v>
      </c>
      <c r="F87">
        <f>(K87-J87)*86400</f>
        <v>224.99999979045242</v>
      </c>
      <c r="G87">
        <f t="shared" si="74"/>
        <v>389.00000040885061</v>
      </c>
      <c r="H87">
        <f>G87/F87</f>
        <v>1.7288888923161561</v>
      </c>
      <c r="I87" s="2" t="str">
        <f t="shared" si="75"/>
        <v>🟢</v>
      </c>
      <c r="J87" t="s">
        <v>303</v>
      </c>
      <c r="K87" t="s">
        <v>302</v>
      </c>
      <c r="L87">
        <v>5</v>
      </c>
      <c r="M87">
        <v>5</v>
      </c>
      <c r="N87">
        <v>5</v>
      </c>
      <c r="O87">
        <v>4</v>
      </c>
      <c r="P87">
        <v>5</v>
      </c>
      <c r="Q87">
        <v>5</v>
      </c>
      <c r="R87">
        <v>4</v>
      </c>
      <c r="S87">
        <v>4</v>
      </c>
      <c r="T87">
        <v>2</v>
      </c>
      <c r="U87">
        <v>4</v>
      </c>
      <c r="V87">
        <v>4</v>
      </c>
      <c r="W87">
        <v>4</v>
      </c>
      <c r="X87">
        <v>3</v>
      </c>
      <c r="Y87">
        <v>3</v>
      </c>
      <c r="Z87">
        <v>4</v>
      </c>
      <c r="AA87">
        <v>4</v>
      </c>
      <c r="AB87">
        <v>4</v>
      </c>
      <c r="AC87">
        <v>2</v>
      </c>
      <c r="AD87">
        <v>5</v>
      </c>
      <c r="AE87">
        <v>5</v>
      </c>
      <c r="AF87">
        <v>5</v>
      </c>
      <c r="AG87">
        <v>4</v>
      </c>
      <c r="AH87">
        <v>4</v>
      </c>
      <c r="AI87">
        <v>5</v>
      </c>
      <c r="AJ87">
        <v>6</v>
      </c>
      <c r="AK87">
        <v>6</v>
      </c>
      <c r="AL87">
        <v>6</v>
      </c>
      <c r="AM87">
        <v>4</v>
      </c>
      <c r="AN87">
        <v>5</v>
      </c>
      <c r="AO87">
        <v>5</v>
      </c>
      <c r="AP87">
        <v>5</v>
      </c>
      <c r="AQ87">
        <v>5</v>
      </c>
      <c r="AR87">
        <v>5</v>
      </c>
      <c r="AS87">
        <v>6</v>
      </c>
      <c r="AT87">
        <v>6</v>
      </c>
      <c r="AU87">
        <v>5</v>
      </c>
      <c r="AV87">
        <v>5</v>
      </c>
      <c r="AW87">
        <v>5</v>
      </c>
      <c r="AX87">
        <v>4</v>
      </c>
      <c r="AY87">
        <v>6</v>
      </c>
      <c r="AZ87" t="s">
        <v>71</v>
      </c>
      <c r="BA87" t="s">
        <v>88</v>
      </c>
      <c r="BB87" t="s">
        <v>83</v>
      </c>
      <c r="BC87" t="s">
        <v>80</v>
      </c>
      <c r="BD87" t="s">
        <v>292</v>
      </c>
      <c r="BW87" s="3" t="str">
        <f t="shared" si="76"/>
        <v>KRIS</v>
      </c>
      <c r="BX87" s="3">
        <f t="shared" si="77"/>
        <v>4</v>
      </c>
      <c r="BY87">
        <f t="shared" si="56"/>
        <v>0</v>
      </c>
      <c r="BZ87">
        <f t="shared" si="57"/>
        <v>0</v>
      </c>
      <c r="CA87">
        <f t="shared" si="58"/>
        <v>0</v>
      </c>
      <c r="CB87">
        <f t="shared" si="78"/>
        <v>0</v>
      </c>
      <c r="CC87" s="1">
        <f t="shared" si="79"/>
        <v>0</v>
      </c>
      <c r="CD87">
        <f t="shared" si="59"/>
        <v>0</v>
      </c>
      <c r="CE87">
        <f t="shared" si="60"/>
        <v>0</v>
      </c>
      <c r="CF87">
        <f t="shared" si="61"/>
        <v>0</v>
      </c>
      <c r="CG87">
        <f t="shared" si="80"/>
        <v>2</v>
      </c>
      <c r="CH87" s="1">
        <f t="shared" si="81"/>
        <v>2</v>
      </c>
      <c r="CI87">
        <f t="shared" si="62"/>
        <v>0</v>
      </c>
      <c r="CJ87">
        <f t="shared" si="63"/>
        <v>0</v>
      </c>
      <c r="CK87">
        <f t="shared" si="64"/>
        <v>0</v>
      </c>
      <c r="CL87">
        <f t="shared" si="82"/>
        <v>0</v>
      </c>
      <c r="CM87" s="1">
        <f t="shared" si="83"/>
        <v>0</v>
      </c>
      <c r="CN87">
        <f t="shared" si="65"/>
        <v>7</v>
      </c>
      <c r="CO87">
        <f t="shared" si="66"/>
        <v>0</v>
      </c>
      <c r="CP87">
        <f t="shared" si="67"/>
        <v>3</v>
      </c>
      <c r="CQ87">
        <f t="shared" si="84"/>
        <v>0</v>
      </c>
      <c r="CR87" s="1">
        <f t="shared" si="85"/>
        <v>10</v>
      </c>
      <c r="CS87">
        <f t="shared" si="68"/>
        <v>0</v>
      </c>
      <c r="CT87">
        <f t="shared" si="69"/>
        <v>0</v>
      </c>
      <c r="CU87">
        <f t="shared" si="70"/>
        <v>0</v>
      </c>
      <c r="CV87">
        <f t="shared" si="86"/>
        <v>0</v>
      </c>
      <c r="CW87" s="1">
        <f t="shared" si="87"/>
        <v>0</v>
      </c>
      <c r="CX87">
        <f t="shared" si="71"/>
        <v>0</v>
      </c>
      <c r="CY87">
        <f t="shared" si="72"/>
        <v>3</v>
      </c>
      <c r="CZ87">
        <f t="shared" si="73"/>
        <v>0</v>
      </c>
      <c r="DA87">
        <f t="shared" si="88"/>
        <v>0</v>
      </c>
      <c r="DB87" s="1">
        <f t="shared" si="89"/>
        <v>3</v>
      </c>
      <c r="DC87" s="2" t="str">
        <f t="shared" si="90"/>
        <v>✅</v>
      </c>
      <c r="DD87" s="2" t="str">
        <f t="shared" si="94"/>
        <v>✅</v>
      </c>
      <c r="DE87" s="2" t="str">
        <f t="shared" si="92"/>
        <v>✅</v>
      </c>
      <c r="DF87" s="2" t="str">
        <f t="shared" si="93"/>
        <v>✅</v>
      </c>
    </row>
    <row r="88" spans="1:110" x14ac:dyDescent="0.15">
      <c r="A88">
        <v>132</v>
      </c>
      <c r="B88" t="s">
        <v>304</v>
      </c>
      <c r="C88">
        <v>3</v>
      </c>
      <c r="D88" t="s">
        <v>92</v>
      </c>
      <c r="E88">
        <v>189095922</v>
      </c>
      <c r="F88">
        <f>(K88-J88)*86400</f>
        <v>737.00000003445894</v>
      </c>
      <c r="G88">
        <f t="shared" si="74"/>
        <v>389.00000040885061</v>
      </c>
      <c r="H88">
        <f>G88/F88</f>
        <v>0.52781546864404705</v>
      </c>
      <c r="I88" s="2" t="str">
        <f t="shared" si="75"/>
        <v>🟢</v>
      </c>
      <c r="J88" t="s">
        <v>305</v>
      </c>
      <c r="K88" t="s">
        <v>304</v>
      </c>
      <c r="L88">
        <v>4</v>
      </c>
      <c r="M88">
        <v>4</v>
      </c>
      <c r="N88">
        <v>5</v>
      </c>
      <c r="O88">
        <v>4</v>
      </c>
      <c r="P88">
        <v>4</v>
      </c>
      <c r="Q88">
        <v>5</v>
      </c>
      <c r="R88">
        <v>6</v>
      </c>
      <c r="S88">
        <v>5</v>
      </c>
      <c r="T88">
        <v>5</v>
      </c>
      <c r="U88">
        <v>6</v>
      </c>
      <c r="V88">
        <v>4</v>
      </c>
      <c r="W88">
        <v>7</v>
      </c>
      <c r="X88">
        <v>4</v>
      </c>
      <c r="Y88">
        <v>5</v>
      </c>
      <c r="Z88">
        <v>5</v>
      </c>
      <c r="AA88">
        <v>4</v>
      </c>
      <c r="AB88">
        <v>5</v>
      </c>
      <c r="AC88">
        <v>5</v>
      </c>
      <c r="AD88">
        <v>4</v>
      </c>
      <c r="AE88">
        <v>4</v>
      </c>
      <c r="AF88">
        <v>2</v>
      </c>
      <c r="AG88">
        <v>3</v>
      </c>
      <c r="AH88">
        <v>3</v>
      </c>
      <c r="AI88">
        <v>4</v>
      </c>
      <c r="AJ88">
        <v>4</v>
      </c>
      <c r="AK88">
        <v>4</v>
      </c>
      <c r="AL88">
        <v>3</v>
      </c>
      <c r="AM88">
        <v>4</v>
      </c>
      <c r="AN88">
        <v>3</v>
      </c>
      <c r="AO88">
        <v>4</v>
      </c>
      <c r="AP88">
        <v>4</v>
      </c>
      <c r="AQ88">
        <v>4</v>
      </c>
      <c r="AR88">
        <v>5</v>
      </c>
      <c r="AS88">
        <v>4</v>
      </c>
      <c r="AT88">
        <v>4</v>
      </c>
      <c r="AU88">
        <v>3</v>
      </c>
      <c r="AV88">
        <v>5</v>
      </c>
      <c r="AW88">
        <v>5</v>
      </c>
      <c r="AX88">
        <v>7</v>
      </c>
      <c r="AZ88" t="s">
        <v>71</v>
      </c>
      <c r="BA88" t="s">
        <v>78</v>
      </c>
      <c r="BB88" t="s">
        <v>79</v>
      </c>
      <c r="BC88" t="s">
        <v>80</v>
      </c>
      <c r="BD88" t="s">
        <v>292</v>
      </c>
      <c r="BW88" s="3" t="str">
        <f t="shared" si="76"/>
        <v>LOU</v>
      </c>
      <c r="BX88" s="3">
        <f t="shared" si="77"/>
        <v>6</v>
      </c>
      <c r="BY88">
        <f t="shared" si="56"/>
        <v>0</v>
      </c>
      <c r="BZ88">
        <f t="shared" si="57"/>
        <v>0</v>
      </c>
      <c r="CA88">
        <f t="shared" si="58"/>
        <v>0</v>
      </c>
      <c r="CB88">
        <f t="shared" si="78"/>
        <v>0</v>
      </c>
      <c r="CC88" s="1">
        <f t="shared" si="79"/>
        <v>0</v>
      </c>
      <c r="CD88">
        <f t="shared" si="59"/>
        <v>0</v>
      </c>
      <c r="CE88">
        <f t="shared" si="60"/>
        <v>0</v>
      </c>
      <c r="CF88">
        <f t="shared" si="61"/>
        <v>0</v>
      </c>
      <c r="CG88">
        <f t="shared" si="80"/>
        <v>2</v>
      </c>
      <c r="CH88" s="1">
        <f t="shared" si="81"/>
        <v>2</v>
      </c>
      <c r="CI88">
        <f t="shared" si="62"/>
        <v>0</v>
      </c>
      <c r="CJ88">
        <f t="shared" si="63"/>
        <v>0</v>
      </c>
      <c r="CK88">
        <f t="shared" si="64"/>
        <v>0</v>
      </c>
      <c r="CL88">
        <f t="shared" si="82"/>
        <v>0</v>
      </c>
      <c r="CM88" s="1">
        <f t="shared" si="83"/>
        <v>0</v>
      </c>
      <c r="CN88">
        <f t="shared" si="65"/>
        <v>0</v>
      </c>
      <c r="CO88">
        <f t="shared" si="66"/>
        <v>3</v>
      </c>
      <c r="CP88">
        <f t="shared" si="67"/>
        <v>3</v>
      </c>
      <c r="CQ88">
        <f t="shared" si="84"/>
        <v>0</v>
      </c>
      <c r="CR88" s="1">
        <f t="shared" si="85"/>
        <v>6</v>
      </c>
      <c r="CS88">
        <f t="shared" si="68"/>
        <v>0</v>
      </c>
      <c r="CT88">
        <f t="shared" si="69"/>
        <v>0</v>
      </c>
      <c r="CU88">
        <f t="shared" si="70"/>
        <v>0</v>
      </c>
      <c r="CV88">
        <f t="shared" si="86"/>
        <v>0</v>
      </c>
      <c r="CW88" s="1">
        <f t="shared" si="87"/>
        <v>0</v>
      </c>
      <c r="CX88">
        <f t="shared" si="71"/>
        <v>7</v>
      </c>
      <c r="CY88">
        <f t="shared" si="72"/>
        <v>0</v>
      </c>
      <c r="CZ88">
        <f t="shared" si="73"/>
        <v>0</v>
      </c>
      <c r="DA88">
        <f t="shared" si="88"/>
        <v>0</v>
      </c>
      <c r="DB88" s="1">
        <f t="shared" si="89"/>
        <v>7</v>
      </c>
      <c r="DC88" s="2" t="str">
        <f t="shared" si="90"/>
        <v>✅</v>
      </c>
      <c r="DD88" s="2" t="str">
        <f t="shared" si="94"/>
        <v>✅</v>
      </c>
      <c r="DE88" s="2" t="str">
        <f t="shared" si="92"/>
        <v>✅</v>
      </c>
      <c r="DF88" s="2" t="str">
        <f t="shared" si="93"/>
        <v>✅</v>
      </c>
    </row>
    <row r="89" spans="1:110" x14ac:dyDescent="0.15">
      <c r="A89">
        <v>133</v>
      </c>
      <c r="B89" t="s">
        <v>306</v>
      </c>
      <c r="C89">
        <v>3</v>
      </c>
      <c r="D89" t="s">
        <v>92</v>
      </c>
      <c r="E89">
        <v>1375606491</v>
      </c>
      <c r="F89">
        <f>(K89-J89)*86400</f>
        <v>79.999999841675162</v>
      </c>
      <c r="G89">
        <f t="shared" si="74"/>
        <v>389.00000040885061</v>
      </c>
      <c r="H89">
        <f>G89/F89</f>
        <v>4.862500014733814</v>
      </c>
      <c r="I89" s="2" t="str">
        <f t="shared" si="75"/>
        <v>🔴</v>
      </c>
      <c r="J89" t="s">
        <v>307</v>
      </c>
      <c r="K89" t="s">
        <v>306</v>
      </c>
      <c r="L89">
        <v>3</v>
      </c>
      <c r="M89">
        <v>5</v>
      </c>
      <c r="N89">
        <v>6</v>
      </c>
      <c r="O89">
        <v>5</v>
      </c>
      <c r="P89">
        <v>4</v>
      </c>
      <c r="Q89">
        <v>3</v>
      </c>
      <c r="R89">
        <v>5</v>
      </c>
      <c r="S89">
        <v>4</v>
      </c>
      <c r="U89">
        <v>4</v>
      </c>
      <c r="V89">
        <v>3</v>
      </c>
      <c r="W89">
        <v>6</v>
      </c>
      <c r="X89">
        <v>2</v>
      </c>
      <c r="Y89">
        <v>4</v>
      </c>
      <c r="Z89">
        <v>2</v>
      </c>
      <c r="AA89">
        <v>4</v>
      </c>
      <c r="AB89">
        <v>3</v>
      </c>
      <c r="AC89">
        <v>4</v>
      </c>
      <c r="AD89">
        <v>4</v>
      </c>
      <c r="AE89">
        <v>4</v>
      </c>
      <c r="AF89">
        <v>5</v>
      </c>
      <c r="AG89">
        <v>5</v>
      </c>
      <c r="AH89">
        <v>4</v>
      </c>
      <c r="AI89">
        <v>4</v>
      </c>
      <c r="AJ89">
        <v>4</v>
      </c>
      <c r="AK89">
        <v>6</v>
      </c>
      <c r="AL89">
        <v>6</v>
      </c>
      <c r="AM89">
        <v>3</v>
      </c>
      <c r="AN89">
        <v>4</v>
      </c>
      <c r="AO89">
        <v>4</v>
      </c>
      <c r="AP89">
        <v>4</v>
      </c>
      <c r="AQ89">
        <v>4</v>
      </c>
      <c r="AR89">
        <v>5</v>
      </c>
      <c r="AS89">
        <v>5</v>
      </c>
      <c r="AT89">
        <v>6</v>
      </c>
      <c r="AU89">
        <v>5</v>
      </c>
      <c r="AV89">
        <v>5</v>
      </c>
      <c r="AW89">
        <v>4</v>
      </c>
      <c r="AX89">
        <v>4</v>
      </c>
      <c r="AY89">
        <v>5</v>
      </c>
      <c r="AZ89" t="s">
        <v>71</v>
      </c>
      <c r="BA89" t="s">
        <v>78</v>
      </c>
      <c r="BB89" t="s">
        <v>83</v>
      </c>
      <c r="BC89" t="s">
        <v>84</v>
      </c>
      <c r="BD89" t="s">
        <v>289</v>
      </c>
      <c r="BW89" s="3" t="str">
        <f t="shared" si="76"/>
        <v>LOU</v>
      </c>
      <c r="BX89" s="3">
        <f t="shared" si="77"/>
        <v>6</v>
      </c>
      <c r="BY89">
        <f t="shared" si="56"/>
        <v>0</v>
      </c>
      <c r="BZ89">
        <f t="shared" si="57"/>
        <v>0</v>
      </c>
      <c r="CA89">
        <f t="shared" si="58"/>
        <v>0</v>
      </c>
      <c r="CB89">
        <f t="shared" si="78"/>
        <v>0</v>
      </c>
      <c r="CC89" s="1">
        <f t="shared" si="79"/>
        <v>0</v>
      </c>
      <c r="CD89">
        <f t="shared" si="59"/>
        <v>0</v>
      </c>
      <c r="CE89">
        <f t="shared" si="60"/>
        <v>0</v>
      </c>
      <c r="CF89">
        <f t="shared" si="61"/>
        <v>0</v>
      </c>
      <c r="CG89">
        <f t="shared" si="80"/>
        <v>0</v>
      </c>
      <c r="CH89" s="1">
        <f t="shared" si="81"/>
        <v>0</v>
      </c>
      <c r="CI89">
        <f t="shared" si="62"/>
        <v>0</v>
      </c>
      <c r="CJ89">
        <f t="shared" si="63"/>
        <v>0</v>
      </c>
      <c r="CK89">
        <f t="shared" si="64"/>
        <v>0</v>
      </c>
      <c r="CL89">
        <f t="shared" si="82"/>
        <v>0</v>
      </c>
      <c r="CM89" s="1">
        <f t="shared" si="83"/>
        <v>0</v>
      </c>
      <c r="CN89">
        <f t="shared" si="65"/>
        <v>0</v>
      </c>
      <c r="CO89">
        <f t="shared" si="66"/>
        <v>0</v>
      </c>
      <c r="CP89">
        <f t="shared" si="67"/>
        <v>0</v>
      </c>
      <c r="CQ89">
        <f t="shared" si="84"/>
        <v>2</v>
      </c>
      <c r="CR89" s="1">
        <f t="shared" si="85"/>
        <v>2</v>
      </c>
      <c r="CS89">
        <f t="shared" si="68"/>
        <v>0</v>
      </c>
      <c r="CT89">
        <f t="shared" si="69"/>
        <v>0</v>
      </c>
      <c r="CU89">
        <f t="shared" si="70"/>
        <v>0</v>
      </c>
      <c r="CV89">
        <f t="shared" si="86"/>
        <v>0</v>
      </c>
      <c r="CW89" s="1">
        <f t="shared" si="87"/>
        <v>0</v>
      </c>
      <c r="CX89">
        <f t="shared" si="71"/>
        <v>7</v>
      </c>
      <c r="CY89">
        <f t="shared" si="72"/>
        <v>3</v>
      </c>
      <c r="CZ89">
        <f t="shared" si="73"/>
        <v>3</v>
      </c>
      <c r="DA89">
        <f t="shared" si="88"/>
        <v>0</v>
      </c>
      <c r="DB89" s="1">
        <f t="shared" si="89"/>
        <v>13</v>
      </c>
      <c r="DC89" s="2" t="str">
        <f t="shared" si="90"/>
        <v>✅</v>
      </c>
      <c r="DD89" s="2" t="str">
        <f t="shared" si="94"/>
        <v>✅</v>
      </c>
      <c r="DE89" s="2" t="str">
        <f t="shared" si="92"/>
        <v>✅</v>
      </c>
      <c r="DF89" s="2" t="str">
        <f t="shared" si="93"/>
        <v>✅</v>
      </c>
    </row>
    <row r="90" spans="1:110" x14ac:dyDescent="0.15">
      <c r="A90">
        <v>134</v>
      </c>
      <c r="B90" t="s">
        <v>308</v>
      </c>
      <c r="C90">
        <v>3</v>
      </c>
      <c r="D90" t="s">
        <v>69</v>
      </c>
      <c r="E90">
        <v>258153304</v>
      </c>
      <c r="F90">
        <f>(K90-J90)*86400</f>
        <v>232.00000016950071</v>
      </c>
      <c r="G90">
        <f t="shared" si="74"/>
        <v>389.00000040885061</v>
      </c>
      <c r="H90">
        <f>G90/F90</f>
        <v>1.676724138468296</v>
      </c>
      <c r="I90" s="2" t="str">
        <f t="shared" si="75"/>
        <v>🟢</v>
      </c>
      <c r="J90" t="s">
        <v>309</v>
      </c>
      <c r="K90" t="s">
        <v>308</v>
      </c>
      <c r="L90">
        <v>4</v>
      </c>
      <c r="M90">
        <v>4</v>
      </c>
      <c r="N90">
        <v>5</v>
      </c>
      <c r="O90">
        <v>5</v>
      </c>
      <c r="P90">
        <v>5</v>
      </c>
      <c r="Q90">
        <v>5</v>
      </c>
      <c r="R90">
        <v>6</v>
      </c>
      <c r="S90">
        <v>6</v>
      </c>
      <c r="T90">
        <v>4</v>
      </c>
      <c r="U90">
        <v>4</v>
      </c>
      <c r="V90">
        <v>4</v>
      </c>
      <c r="W90">
        <v>6</v>
      </c>
      <c r="X90">
        <v>2</v>
      </c>
      <c r="Y90">
        <v>3</v>
      </c>
      <c r="Z90">
        <v>4</v>
      </c>
      <c r="AA90">
        <v>3</v>
      </c>
      <c r="AB90">
        <v>3</v>
      </c>
      <c r="AC90">
        <v>3</v>
      </c>
      <c r="AD90">
        <v>4</v>
      </c>
      <c r="AE90">
        <v>4</v>
      </c>
      <c r="AF90">
        <v>3</v>
      </c>
      <c r="AG90">
        <v>4</v>
      </c>
      <c r="AH90">
        <v>4</v>
      </c>
      <c r="AI90">
        <v>4</v>
      </c>
      <c r="AJ90">
        <v>4</v>
      </c>
      <c r="AK90">
        <v>5</v>
      </c>
      <c r="AL90">
        <v>3</v>
      </c>
      <c r="AM90">
        <v>4</v>
      </c>
      <c r="AN90">
        <v>4</v>
      </c>
      <c r="AO90">
        <v>4</v>
      </c>
      <c r="AP90">
        <v>5</v>
      </c>
      <c r="AQ90">
        <v>5</v>
      </c>
      <c r="AR90">
        <v>5</v>
      </c>
      <c r="AS90">
        <v>4</v>
      </c>
      <c r="AT90">
        <v>5</v>
      </c>
      <c r="AU90">
        <v>5</v>
      </c>
      <c r="AV90">
        <v>5</v>
      </c>
      <c r="AW90">
        <v>4</v>
      </c>
      <c r="AX90">
        <v>4</v>
      </c>
      <c r="AY90">
        <v>4</v>
      </c>
      <c r="AZ90" t="s">
        <v>71</v>
      </c>
      <c r="BA90" t="s">
        <v>78</v>
      </c>
      <c r="BB90" t="s">
        <v>83</v>
      </c>
      <c r="BC90" t="s">
        <v>74</v>
      </c>
      <c r="BD90" t="s">
        <v>293</v>
      </c>
      <c r="BW90" s="3" t="str">
        <f t="shared" si="76"/>
        <v>LOU</v>
      </c>
      <c r="BX90" s="3">
        <f t="shared" si="77"/>
        <v>6</v>
      </c>
      <c r="BY90">
        <f t="shared" si="56"/>
        <v>0</v>
      </c>
      <c r="BZ90">
        <f t="shared" si="57"/>
        <v>0</v>
      </c>
      <c r="CA90">
        <f t="shared" si="58"/>
        <v>0</v>
      </c>
      <c r="CB90">
        <f t="shared" si="78"/>
        <v>0</v>
      </c>
      <c r="CC90" s="1">
        <f t="shared" si="79"/>
        <v>0</v>
      </c>
      <c r="CD90">
        <f t="shared" si="59"/>
        <v>0</v>
      </c>
      <c r="CE90">
        <f t="shared" si="60"/>
        <v>0</v>
      </c>
      <c r="CF90">
        <f t="shared" si="61"/>
        <v>0</v>
      </c>
      <c r="CG90">
        <f t="shared" si="80"/>
        <v>0</v>
      </c>
      <c r="CH90" s="1">
        <f t="shared" si="81"/>
        <v>0</v>
      </c>
      <c r="CI90">
        <f t="shared" si="62"/>
        <v>0</v>
      </c>
      <c r="CJ90">
        <f t="shared" si="63"/>
        <v>0</v>
      </c>
      <c r="CK90">
        <f t="shared" si="64"/>
        <v>3</v>
      </c>
      <c r="CL90">
        <f t="shared" si="82"/>
        <v>0</v>
      </c>
      <c r="CM90" s="1">
        <f t="shared" si="83"/>
        <v>3</v>
      </c>
      <c r="CN90">
        <f t="shared" si="65"/>
        <v>0</v>
      </c>
      <c r="CO90">
        <f t="shared" si="66"/>
        <v>0</v>
      </c>
      <c r="CP90">
        <f t="shared" si="67"/>
        <v>0</v>
      </c>
      <c r="CQ90">
        <f t="shared" si="84"/>
        <v>0</v>
      </c>
      <c r="CR90" s="1">
        <f t="shared" si="85"/>
        <v>0</v>
      </c>
      <c r="CS90">
        <f t="shared" si="68"/>
        <v>0</v>
      </c>
      <c r="CT90">
        <f t="shared" si="69"/>
        <v>0</v>
      </c>
      <c r="CU90">
        <f t="shared" si="70"/>
        <v>0</v>
      </c>
      <c r="CV90">
        <f t="shared" si="86"/>
        <v>2</v>
      </c>
      <c r="CW90" s="1">
        <f t="shared" si="87"/>
        <v>2</v>
      </c>
      <c r="CX90">
        <f t="shared" si="71"/>
        <v>7</v>
      </c>
      <c r="CY90">
        <f t="shared" si="72"/>
        <v>3</v>
      </c>
      <c r="CZ90">
        <f t="shared" si="73"/>
        <v>0</v>
      </c>
      <c r="DA90">
        <f t="shared" si="88"/>
        <v>0</v>
      </c>
      <c r="DB90" s="1">
        <f t="shared" si="89"/>
        <v>10</v>
      </c>
      <c r="DC90" s="2" t="str">
        <f t="shared" si="90"/>
        <v>✅</v>
      </c>
      <c r="DD90" s="2" t="str">
        <f t="shared" si="94"/>
        <v>✅</v>
      </c>
      <c r="DE90" s="2" t="str">
        <f t="shared" si="92"/>
        <v>✅</v>
      </c>
      <c r="DF90" s="2" t="str">
        <f t="shared" si="93"/>
        <v>✅</v>
      </c>
    </row>
    <row r="91" spans="1:110" x14ac:dyDescent="0.15">
      <c r="A91">
        <v>138</v>
      </c>
      <c r="B91" t="s">
        <v>310</v>
      </c>
      <c r="C91">
        <v>3</v>
      </c>
      <c r="D91" t="s">
        <v>92</v>
      </c>
      <c r="E91">
        <v>1429413167</v>
      </c>
      <c r="F91">
        <f>(K91-J91)*86400</f>
        <v>92.999999737367034</v>
      </c>
      <c r="G91">
        <f t="shared" si="74"/>
        <v>389.00000040885061</v>
      </c>
      <c r="H91">
        <f>G91/F91</f>
        <v>4.1827957151332331</v>
      </c>
      <c r="I91" s="2" t="str">
        <f t="shared" si="75"/>
        <v>🔴</v>
      </c>
      <c r="J91" t="s">
        <v>311</v>
      </c>
      <c r="K91" t="s">
        <v>310</v>
      </c>
      <c r="AJ91">
        <v>7</v>
      </c>
      <c r="AZ91" t="s">
        <v>71</v>
      </c>
      <c r="BA91" t="s">
        <v>88</v>
      </c>
      <c r="BB91" t="s">
        <v>79</v>
      </c>
      <c r="BC91" t="s">
        <v>125</v>
      </c>
      <c r="BD91" t="s">
        <v>291</v>
      </c>
      <c r="BW91" s="3" t="str">
        <f t="shared" si="76"/>
        <v>KRIS</v>
      </c>
      <c r="BX91" s="3">
        <f t="shared" si="77"/>
        <v>4</v>
      </c>
      <c r="BY91">
        <f t="shared" si="56"/>
        <v>0</v>
      </c>
      <c r="BZ91">
        <f t="shared" si="57"/>
        <v>0</v>
      </c>
      <c r="CA91">
        <f t="shared" si="58"/>
        <v>3</v>
      </c>
      <c r="CB91">
        <f t="shared" si="78"/>
        <v>2</v>
      </c>
      <c r="CC91" s="1">
        <f t="shared" si="79"/>
        <v>5</v>
      </c>
      <c r="CD91">
        <f t="shared" si="59"/>
        <v>0</v>
      </c>
      <c r="CE91">
        <f t="shared" si="60"/>
        <v>0</v>
      </c>
      <c r="CF91">
        <f t="shared" si="61"/>
        <v>0</v>
      </c>
      <c r="CG91">
        <f t="shared" si="80"/>
        <v>0</v>
      </c>
      <c r="CH91" s="1">
        <f t="shared" si="81"/>
        <v>0</v>
      </c>
      <c r="CI91">
        <f t="shared" si="62"/>
        <v>0</v>
      </c>
      <c r="CJ91">
        <f t="shared" si="63"/>
        <v>0</v>
      </c>
      <c r="CK91">
        <f t="shared" si="64"/>
        <v>0</v>
      </c>
      <c r="CL91">
        <f t="shared" si="82"/>
        <v>0</v>
      </c>
      <c r="CM91" s="1">
        <f t="shared" si="83"/>
        <v>0</v>
      </c>
      <c r="CN91">
        <f t="shared" si="65"/>
        <v>7</v>
      </c>
      <c r="CO91">
        <f t="shared" si="66"/>
        <v>3</v>
      </c>
      <c r="CP91">
        <f t="shared" si="67"/>
        <v>0</v>
      </c>
      <c r="CQ91">
        <f t="shared" si="84"/>
        <v>0</v>
      </c>
      <c r="CR91" s="1">
        <f t="shared" si="85"/>
        <v>10</v>
      </c>
      <c r="CS91">
        <f t="shared" si="68"/>
        <v>0</v>
      </c>
      <c r="CT91">
        <f t="shared" si="69"/>
        <v>0</v>
      </c>
      <c r="CU91">
        <f t="shared" si="70"/>
        <v>0</v>
      </c>
      <c r="CV91">
        <f t="shared" si="86"/>
        <v>0</v>
      </c>
      <c r="CW91" s="1">
        <f t="shared" si="87"/>
        <v>0</v>
      </c>
      <c r="CX91">
        <f t="shared" si="71"/>
        <v>0</v>
      </c>
      <c r="CY91">
        <f t="shared" si="72"/>
        <v>0</v>
      </c>
      <c r="CZ91">
        <f t="shared" si="73"/>
        <v>0</v>
      </c>
      <c r="DA91">
        <f t="shared" si="88"/>
        <v>0</v>
      </c>
      <c r="DB91" s="1">
        <f t="shared" si="89"/>
        <v>0</v>
      </c>
      <c r="DC91" s="2" t="str">
        <f t="shared" si="90"/>
        <v>✅</v>
      </c>
      <c r="DD91" s="2" t="str">
        <f t="shared" si="94"/>
        <v>✅</v>
      </c>
      <c r="DE91" s="2" t="str">
        <f t="shared" si="92"/>
        <v>✅</v>
      </c>
      <c r="DF91" s="2" t="str">
        <f t="shared" si="93"/>
        <v>✅</v>
      </c>
    </row>
    <row r="92" spans="1:110" x14ac:dyDescent="0.15">
      <c r="A92">
        <v>140</v>
      </c>
      <c r="B92" t="s">
        <v>312</v>
      </c>
      <c r="C92">
        <v>3</v>
      </c>
      <c r="D92" t="s">
        <v>92</v>
      </c>
      <c r="E92">
        <v>1982570582</v>
      </c>
      <c r="F92">
        <f>(K92-J92)*86400</f>
        <v>63.99999987334013</v>
      </c>
      <c r="G92">
        <f t="shared" si="74"/>
        <v>389.00000040885061</v>
      </c>
      <c r="H92">
        <f>G92/F92</f>
        <v>6.0781250184172677</v>
      </c>
      <c r="I92" s="2" t="str">
        <f t="shared" si="75"/>
        <v>🔴</v>
      </c>
      <c r="J92" t="s">
        <v>313</v>
      </c>
      <c r="K92" t="s">
        <v>312</v>
      </c>
      <c r="L92">
        <v>5</v>
      </c>
      <c r="M92">
        <v>5</v>
      </c>
      <c r="N92">
        <v>5</v>
      </c>
      <c r="O92">
        <v>5</v>
      </c>
      <c r="P92">
        <v>5</v>
      </c>
      <c r="Q92">
        <v>5</v>
      </c>
      <c r="R92">
        <v>3</v>
      </c>
      <c r="S92">
        <v>2</v>
      </c>
      <c r="T92">
        <v>2</v>
      </c>
      <c r="U92">
        <v>3</v>
      </c>
      <c r="V92">
        <v>3</v>
      </c>
      <c r="W92">
        <v>4</v>
      </c>
      <c r="X92">
        <v>3</v>
      </c>
      <c r="Y92">
        <v>3</v>
      </c>
      <c r="Z92">
        <v>3</v>
      </c>
      <c r="AA92">
        <v>3</v>
      </c>
      <c r="AB92">
        <v>3</v>
      </c>
      <c r="AC92">
        <v>3</v>
      </c>
      <c r="AD92">
        <v>4</v>
      </c>
      <c r="AE92">
        <v>5</v>
      </c>
      <c r="AF92">
        <v>3</v>
      </c>
      <c r="AG92">
        <v>3</v>
      </c>
      <c r="AH92">
        <v>4</v>
      </c>
      <c r="AI92">
        <v>4</v>
      </c>
      <c r="AJ92">
        <v>4</v>
      </c>
      <c r="AK92">
        <v>5</v>
      </c>
      <c r="AL92">
        <v>5</v>
      </c>
      <c r="AM92">
        <v>5</v>
      </c>
      <c r="AN92">
        <v>4</v>
      </c>
      <c r="AO92">
        <v>4</v>
      </c>
      <c r="AP92">
        <v>5</v>
      </c>
      <c r="AQ92">
        <v>5</v>
      </c>
      <c r="AR92">
        <v>5</v>
      </c>
      <c r="AS92">
        <v>5</v>
      </c>
      <c r="AT92">
        <v>5</v>
      </c>
      <c r="AU92">
        <v>5</v>
      </c>
      <c r="AV92">
        <v>5</v>
      </c>
      <c r="AW92">
        <v>5</v>
      </c>
      <c r="AX92">
        <v>5</v>
      </c>
      <c r="AY92">
        <v>5</v>
      </c>
      <c r="AZ92" t="s">
        <v>71</v>
      </c>
      <c r="BA92" t="s">
        <v>120</v>
      </c>
      <c r="BB92" t="s">
        <v>105</v>
      </c>
      <c r="BC92" t="s">
        <v>80</v>
      </c>
      <c r="BD92" t="s">
        <v>292</v>
      </c>
      <c r="BW92" s="3" t="str">
        <f t="shared" si="76"/>
        <v>QUINN</v>
      </c>
      <c r="BX92" s="3">
        <f t="shared" si="77"/>
        <v>5</v>
      </c>
      <c r="BY92">
        <f t="shared" si="56"/>
        <v>0</v>
      </c>
      <c r="BZ92">
        <f t="shared" si="57"/>
        <v>0</v>
      </c>
      <c r="CA92">
        <f t="shared" si="58"/>
        <v>0</v>
      </c>
      <c r="CB92">
        <f t="shared" si="78"/>
        <v>0</v>
      </c>
      <c r="CC92" s="1">
        <f t="shared" si="79"/>
        <v>0</v>
      </c>
      <c r="CD92">
        <f t="shared" si="59"/>
        <v>0</v>
      </c>
      <c r="CE92">
        <f t="shared" si="60"/>
        <v>3</v>
      </c>
      <c r="CF92">
        <f t="shared" si="61"/>
        <v>0</v>
      </c>
      <c r="CG92">
        <f t="shared" si="80"/>
        <v>2</v>
      </c>
      <c r="CH92" s="1">
        <f t="shared" si="81"/>
        <v>5</v>
      </c>
      <c r="CI92">
        <f t="shared" si="62"/>
        <v>0</v>
      </c>
      <c r="CJ92">
        <f t="shared" si="63"/>
        <v>0</v>
      </c>
      <c r="CK92">
        <f t="shared" si="64"/>
        <v>0</v>
      </c>
      <c r="CL92">
        <f t="shared" si="82"/>
        <v>0</v>
      </c>
      <c r="CM92" s="1">
        <f t="shared" si="83"/>
        <v>0</v>
      </c>
      <c r="CN92">
        <f t="shared" si="65"/>
        <v>0</v>
      </c>
      <c r="CO92">
        <f t="shared" si="66"/>
        <v>0</v>
      </c>
      <c r="CP92">
        <f t="shared" si="67"/>
        <v>3</v>
      </c>
      <c r="CQ92">
        <f t="shared" si="84"/>
        <v>0</v>
      </c>
      <c r="CR92" s="1">
        <f t="shared" si="85"/>
        <v>3</v>
      </c>
      <c r="CS92">
        <f t="shared" si="68"/>
        <v>7</v>
      </c>
      <c r="CT92">
        <f t="shared" si="69"/>
        <v>0</v>
      </c>
      <c r="CU92">
        <f t="shared" si="70"/>
        <v>0</v>
      </c>
      <c r="CV92">
        <f t="shared" si="86"/>
        <v>0</v>
      </c>
      <c r="CW92" s="1">
        <f t="shared" si="87"/>
        <v>7</v>
      </c>
      <c r="CX92">
        <f t="shared" si="71"/>
        <v>0</v>
      </c>
      <c r="CY92">
        <f t="shared" si="72"/>
        <v>0</v>
      </c>
      <c r="CZ92">
        <f t="shared" si="73"/>
        <v>0</v>
      </c>
      <c r="DA92">
        <f t="shared" si="88"/>
        <v>0</v>
      </c>
      <c r="DB92" s="1">
        <f t="shared" si="89"/>
        <v>0</v>
      </c>
      <c r="DC92" s="2" t="str">
        <f t="shared" si="90"/>
        <v>✅</v>
      </c>
      <c r="DD92" s="2" t="str">
        <f t="shared" si="94"/>
        <v>✅</v>
      </c>
      <c r="DE92" s="2" t="str">
        <f t="shared" si="92"/>
        <v>✅</v>
      </c>
      <c r="DF92" s="2" t="str">
        <f t="shared" si="93"/>
        <v>✅</v>
      </c>
    </row>
    <row r="93" spans="1:110" x14ac:dyDescent="0.15">
      <c r="A93">
        <v>141</v>
      </c>
      <c r="B93" t="s">
        <v>314</v>
      </c>
      <c r="C93">
        <v>3</v>
      </c>
      <c r="D93" t="s">
        <v>69</v>
      </c>
      <c r="E93">
        <v>1164272258</v>
      </c>
      <c r="F93">
        <f>(K93-J93)*86400</f>
        <v>346.00000041536987</v>
      </c>
      <c r="G93">
        <f t="shared" si="74"/>
        <v>389.00000040885061</v>
      </c>
      <c r="H93">
        <f>G93/F93</f>
        <v>1.1242774564793632</v>
      </c>
      <c r="I93" s="2" t="str">
        <f t="shared" si="75"/>
        <v>🟢</v>
      </c>
      <c r="J93" t="s">
        <v>315</v>
      </c>
      <c r="K93" t="s">
        <v>314</v>
      </c>
      <c r="L93">
        <v>6</v>
      </c>
      <c r="M93">
        <v>5</v>
      </c>
      <c r="N93">
        <v>6</v>
      </c>
      <c r="O93">
        <v>6</v>
      </c>
      <c r="P93">
        <v>4</v>
      </c>
      <c r="Q93">
        <v>6</v>
      </c>
      <c r="R93">
        <v>6</v>
      </c>
      <c r="S93">
        <v>4</v>
      </c>
      <c r="T93">
        <v>5</v>
      </c>
      <c r="U93">
        <v>6</v>
      </c>
      <c r="V93">
        <v>4</v>
      </c>
      <c r="W93">
        <v>5</v>
      </c>
      <c r="X93">
        <v>3</v>
      </c>
      <c r="Y93">
        <v>5</v>
      </c>
      <c r="Z93">
        <v>5</v>
      </c>
      <c r="AA93">
        <v>5</v>
      </c>
      <c r="AB93">
        <v>5</v>
      </c>
      <c r="AC93">
        <v>5</v>
      </c>
      <c r="AD93">
        <v>3</v>
      </c>
      <c r="AE93">
        <v>3</v>
      </c>
      <c r="AF93">
        <v>4</v>
      </c>
      <c r="AG93">
        <v>4</v>
      </c>
      <c r="AH93">
        <v>3</v>
      </c>
      <c r="AI93">
        <v>4</v>
      </c>
      <c r="AJ93">
        <v>6</v>
      </c>
      <c r="AK93">
        <v>7</v>
      </c>
      <c r="AL93">
        <v>4</v>
      </c>
      <c r="AM93">
        <v>6</v>
      </c>
      <c r="AN93">
        <v>3</v>
      </c>
      <c r="AO93">
        <v>6</v>
      </c>
      <c r="AP93">
        <v>5</v>
      </c>
      <c r="AQ93">
        <v>5</v>
      </c>
      <c r="AR93">
        <v>5</v>
      </c>
      <c r="AS93">
        <v>5</v>
      </c>
      <c r="AT93">
        <v>6</v>
      </c>
      <c r="AU93">
        <v>2</v>
      </c>
      <c r="AV93">
        <v>2</v>
      </c>
      <c r="AW93">
        <v>2</v>
      </c>
      <c r="AX93">
        <v>3</v>
      </c>
      <c r="AY93">
        <v>2</v>
      </c>
      <c r="AZ93" t="s">
        <v>71</v>
      </c>
      <c r="BA93" t="s">
        <v>88</v>
      </c>
      <c r="BB93" t="s">
        <v>79</v>
      </c>
      <c r="BC93" t="s">
        <v>80</v>
      </c>
      <c r="BD93" t="s">
        <v>291</v>
      </c>
      <c r="BW93" s="3" t="str">
        <f t="shared" si="76"/>
        <v>KRIS</v>
      </c>
      <c r="BX93" s="3">
        <f t="shared" si="77"/>
        <v>4</v>
      </c>
      <c r="BY93">
        <f t="shared" si="56"/>
        <v>0</v>
      </c>
      <c r="BZ93">
        <f t="shared" si="57"/>
        <v>0</v>
      </c>
      <c r="CA93">
        <f t="shared" si="58"/>
        <v>0</v>
      </c>
      <c r="CB93">
        <f t="shared" si="78"/>
        <v>2</v>
      </c>
      <c r="CC93" s="1">
        <f t="shared" si="79"/>
        <v>2</v>
      </c>
      <c r="CD93">
        <f t="shared" si="59"/>
        <v>0</v>
      </c>
      <c r="CE93">
        <f t="shared" si="60"/>
        <v>0</v>
      </c>
      <c r="CF93">
        <f t="shared" si="61"/>
        <v>0</v>
      </c>
      <c r="CG93">
        <f t="shared" si="80"/>
        <v>0</v>
      </c>
      <c r="CH93" s="1">
        <f t="shared" si="81"/>
        <v>0</v>
      </c>
      <c r="CI93">
        <f t="shared" si="62"/>
        <v>0</v>
      </c>
      <c r="CJ93">
        <f t="shared" si="63"/>
        <v>0</v>
      </c>
      <c r="CK93">
        <f t="shared" si="64"/>
        <v>0</v>
      </c>
      <c r="CL93">
        <f t="shared" si="82"/>
        <v>0</v>
      </c>
      <c r="CM93" s="1">
        <f t="shared" si="83"/>
        <v>0</v>
      </c>
      <c r="CN93">
        <f t="shared" si="65"/>
        <v>7</v>
      </c>
      <c r="CO93">
        <f t="shared" si="66"/>
        <v>3</v>
      </c>
      <c r="CP93">
        <f t="shared" si="67"/>
        <v>3</v>
      </c>
      <c r="CQ93">
        <f t="shared" si="84"/>
        <v>0</v>
      </c>
      <c r="CR93" s="1">
        <f t="shared" si="85"/>
        <v>13</v>
      </c>
      <c r="CS93">
        <f t="shared" si="68"/>
        <v>0</v>
      </c>
      <c r="CT93">
        <f t="shared" si="69"/>
        <v>0</v>
      </c>
      <c r="CU93">
        <f t="shared" si="70"/>
        <v>0</v>
      </c>
      <c r="CV93">
        <f t="shared" si="86"/>
        <v>0</v>
      </c>
      <c r="CW93" s="1">
        <f t="shared" si="87"/>
        <v>0</v>
      </c>
      <c r="CX93">
        <f t="shared" si="71"/>
        <v>0</v>
      </c>
      <c r="CY93">
        <f t="shared" si="72"/>
        <v>0</v>
      </c>
      <c r="CZ93">
        <f t="shared" si="73"/>
        <v>0</v>
      </c>
      <c r="DA93">
        <f t="shared" si="88"/>
        <v>0</v>
      </c>
      <c r="DB93" s="1">
        <f t="shared" si="89"/>
        <v>0</v>
      </c>
      <c r="DC93" s="2" t="str">
        <f t="shared" si="90"/>
        <v>✅</v>
      </c>
      <c r="DD93" s="2" t="str">
        <f t="shared" si="94"/>
        <v>✅</v>
      </c>
      <c r="DE93" s="2" t="str">
        <f t="shared" si="92"/>
        <v>✅</v>
      </c>
      <c r="DF93" s="2" t="str">
        <f t="shared" si="93"/>
        <v>✅</v>
      </c>
    </row>
    <row r="94" spans="1:110" x14ac:dyDescent="0.15">
      <c r="A94">
        <v>142</v>
      </c>
      <c r="B94" t="s">
        <v>316</v>
      </c>
      <c r="C94">
        <v>3</v>
      </c>
      <c r="D94" t="s">
        <v>69</v>
      </c>
      <c r="E94">
        <v>137259756</v>
      </c>
      <c r="F94">
        <f>(K94-J94)*86400</f>
        <v>228.99999946821481</v>
      </c>
      <c r="G94">
        <f t="shared" si="74"/>
        <v>389.00000040885061</v>
      </c>
      <c r="H94">
        <f>G94/F94</f>
        <v>1.6986899620619598</v>
      </c>
      <c r="I94" s="2" t="str">
        <f t="shared" si="75"/>
        <v>🟢</v>
      </c>
      <c r="J94" t="s">
        <v>317</v>
      </c>
      <c r="K94" t="s">
        <v>316</v>
      </c>
      <c r="L94">
        <v>7</v>
      </c>
      <c r="M94">
        <v>7</v>
      </c>
      <c r="N94">
        <v>7</v>
      </c>
      <c r="O94">
        <v>7</v>
      </c>
      <c r="P94">
        <v>2</v>
      </c>
      <c r="Q94">
        <v>7</v>
      </c>
      <c r="R94">
        <v>7</v>
      </c>
      <c r="S94">
        <v>7</v>
      </c>
      <c r="T94">
        <v>7</v>
      </c>
      <c r="U94">
        <v>7</v>
      </c>
      <c r="V94">
        <v>1</v>
      </c>
      <c r="W94">
        <v>7</v>
      </c>
      <c r="X94">
        <v>7</v>
      </c>
      <c r="Y94">
        <v>7</v>
      </c>
      <c r="Z94">
        <v>6</v>
      </c>
      <c r="AA94">
        <v>7</v>
      </c>
      <c r="AB94">
        <v>6</v>
      </c>
      <c r="AC94">
        <v>7</v>
      </c>
      <c r="AD94">
        <v>7</v>
      </c>
      <c r="AE94">
        <v>7</v>
      </c>
      <c r="AF94">
        <v>7</v>
      </c>
      <c r="AG94">
        <v>7</v>
      </c>
      <c r="AH94">
        <v>4</v>
      </c>
      <c r="AI94">
        <v>7</v>
      </c>
      <c r="AJ94">
        <v>7</v>
      </c>
      <c r="AK94">
        <v>7</v>
      </c>
      <c r="AL94">
        <v>5</v>
      </c>
      <c r="AM94">
        <v>6</v>
      </c>
      <c r="AN94">
        <v>2</v>
      </c>
      <c r="AO94">
        <v>6</v>
      </c>
      <c r="AP94">
        <v>6</v>
      </c>
      <c r="AQ94">
        <v>6</v>
      </c>
      <c r="AR94">
        <v>6</v>
      </c>
      <c r="AS94">
        <v>6</v>
      </c>
      <c r="AT94">
        <v>6</v>
      </c>
      <c r="AU94">
        <v>7</v>
      </c>
      <c r="AV94">
        <v>7</v>
      </c>
      <c r="AW94">
        <v>7</v>
      </c>
      <c r="AX94">
        <v>7</v>
      </c>
      <c r="AY94">
        <v>7</v>
      </c>
      <c r="AZ94" t="s">
        <v>77</v>
      </c>
      <c r="BA94" t="s">
        <v>72</v>
      </c>
      <c r="BB94" t="s">
        <v>73</v>
      </c>
      <c r="BC94" t="s">
        <v>74</v>
      </c>
      <c r="BD94" t="s">
        <v>288</v>
      </c>
      <c r="BW94" s="3" t="str">
        <f t="shared" si="76"/>
        <v>JO</v>
      </c>
      <c r="BX94" s="3">
        <f t="shared" si="77"/>
        <v>3</v>
      </c>
      <c r="BY94">
        <f t="shared" si="56"/>
        <v>0</v>
      </c>
      <c r="BZ94">
        <f t="shared" si="57"/>
        <v>0</v>
      </c>
      <c r="CA94">
        <f t="shared" si="58"/>
        <v>0</v>
      </c>
      <c r="CB94">
        <f t="shared" si="78"/>
        <v>0</v>
      </c>
      <c r="CC94" s="1">
        <f t="shared" si="79"/>
        <v>0</v>
      </c>
      <c r="CD94">
        <f t="shared" si="59"/>
        <v>0</v>
      </c>
      <c r="CE94">
        <f t="shared" si="60"/>
        <v>0</v>
      </c>
      <c r="CF94">
        <f t="shared" si="61"/>
        <v>0</v>
      </c>
      <c r="CG94">
        <f t="shared" si="80"/>
        <v>0</v>
      </c>
      <c r="CH94" s="1">
        <f t="shared" si="81"/>
        <v>0</v>
      </c>
      <c r="CI94">
        <f t="shared" si="62"/>
        <v>7</v>
      </c>
      <c r="CJ94">
        <f t="shared" si="63"/>
        <v>3</v>
      </c>
      <c r="CK94">
        <f t="shared" si="64"/>
        <v>3</v>
      </c>
      <c r="CL94">
        <f t="shared" si="82"/>
        <v>2</v>
      </c>
      <c r="CM94" s="1">
        <f t="shared" si="83"/>
        <v>15</v>
      </c>
      <c r="CN94">
        <f t="shared" si="65"/>
        <v>0</v>
      </c>
      <c r="CO94">
        <f t="shared" si="66"/>
        <v>0</v>
      </c>
      <c r="CP94">
        <f t="shared" si="67"/>
        <v>0</v>
      </c>
      <c r="CQ94">
        <f t="shared" si="84"/>
        <v>0</v>
      </c>
      <c r="CR94" s="1">
        <f t="shared" si="85"/>
        <v>0</v>
      </c>
      <c r="CS94">
        <f t="shared" si="68"/>
        <v>0</v>
      </c>
      <c r="CT94">
        <f t="shared" si="69"/>
        <v>0</v>
      </c>
      <c r="CU94">
        <f t="shared" si="70"/>
        <v>0</v>
      </c>
      <c r="CV94">
        <f t="shared" si="86"/>
        <v>0</v>
      </c>
      <c r="CW94" s="1">
        <f t="shared" si="87"/>
        <v>0</v>
      </c>
      <c r="CX94">
        <f t="shared" si="71"/>
        <v>0</v>
      </c>
      <c r="CY94">
        <f t="shared" si="72"/>
        <v>0</v>
      </c>
      <c r="CZ94">
        <f t="shared" si="73"/>
        <v>0</v>
      </c>
      <c r="DA94">
        <f t="shared" si="88"/>
        <v>0</v>
      </c>
      <c r="DB94" s="1">
        <f t="shared" si="89"/>
        <v>0</v>
      </c>
      <c r="DC94" s="2" t="str">
        <f t="shared" si="90"/>
        <v>✅</v>
      </c>
      <c r="DD94" s="2" t="str">
        <f t="shared" si="94"/>
        <v>✅</v>
      </c>
      <c r="DE94" s="2" t="str">
        <f t="shared" si="92"/>
        <v>✅</v>
      </c>
      <c r="DF94" s="2" t="str">
        <f t="shared" si="93"/>
        <v>✅</v>
      </c>
    </row>
    <row r="95" spans="1:110" x14ac:dyDescent="0.15">
      <c r="A95">
        <v>145</v>
      </c>
      <c r="B95" t="s">
        <v>318</v>
      </c>
      <c r="C95">
        <v>3</v>
      </c>
      <c r="D95" t="s">
        <v>69</v>
      </c>
      <c r="E95">
        <v>2142099576</v>
      </c>
      <c r="F95">
        <f>(K95-J95)*86400</f>
        <v>256.99999972712249</v>
      </c>
      <c r="G95">
        <f t="shared" si="74"/>
        <v>389.00000040885061</v>
      </c>
      <c r="H95">
        <f>G95/F95</f>
        <v>1.5136186802407903</v>
      </c>
      <c r="I95" s="2" t="str">
        <f t="shared" si="75"/>
        <v>🟢</v>
      </c>
      <c r="J95" t="s">
        <v>319</v>
      </c>
      <c r="K95" t="s">
        <v>318</v>
      </c>
      <c r="L95">
        <v>7</v>
      </c>
      <c r="M95">
        <v>7</v>
      </c>
      <c r="N95">
        <v>6</v>
      </c>
      <c r="O95">
        <v>7</v>
      </c>
      <c r="P95">
        <v>6</v>
      </c>
      <c r="Q95">
        <v>6</v>
      </c>
      <c r="R95">
        <v>7</v>
      </c>
      <c r="S95">
        <v>6</v>
      </c>
      <c r="T95">
        <v>6</v>
      </c>
      <c r="U95">
        <v>7</v>
      </c>
      <c r="V95">
        <v>6</v>
      </c>
      <c r="W95">
        <v>6</v>
      </c>
      <c r="X95">
        <v>7</v>
      </c>
      <c r="Y95">
        <v>7</v>
      </c>
      <c r="Z95">
        <v>7</v>
      </c>
      <c r="AA95">
        <v>7</v>
      </c>
      <c r="AB95">
        <v>4</v>
      </c>
      <c r="AC95">
        <v>7</v>
      </c>
      <c r="AD95">
        <v>7</v>
      </c>
      <c r="AE95">
        <v>7</v>
      </c>
      <c r="AF95">
        <v>6</v>
      </c>
      <c r="AG95">
        <v>6</v>
      </c>
      <c r="AH95">
        <v>5</v>
      </c>
      <c r="AI95">
        <v>7</v>
      </c>
      <c r="AJ95">
        <v>7</v>
      </c>
      <c r="AK95">
        <v>7</v>
      </c>
      <c r="AL95">
        <v>7</v>
      </c>
      <c r="AM95">
        <v>6</v>
      </c>
      <c r="AN95">
        <v>5</v>
      </c>
      <c r="AO95">
        <v>7</v>
      </c>
      <c r="AP95">
        <v>7</v>
      </c>
      <c r="AQ95">
        <v>6</v>
      </c>
      <c r="AR95">
        <v>7</v>
      </c>
      <c r="AS95">
        <v>7</v>
      </c>
      <c r="AT95">
        <v>6</v>
      </c>
      <c r="AU95">
        <v>7</v>
      </c>
      <c r="AV95">
        <v>7</v>
      </c>
      <c r="AW95">
        <v>7</v>
      </c>
      <c r="AX95">
        <v>6</v>
      </c>
      <c r="AY95">
        <v>7</v>
      </c>
      <c r="AZ95" t="s">
        <v>77</v>
      </c>
      <c r="BA95" t="s">
        <v>88</v>
      </c>
      <c r="BB95" t="s">
        <v>79</v>
      </c>
      <c r="BC95" t="s">
        <v>80</v>
      </c>
      <c r="BD95" t="s">
        <v>290</v>
      </c>
      <c r="BW95" s="3" t="str">
        <f t="shared" si="76"/>
        <v>KRIS</v>
      </c>
      <c r="BX95" s="3">
        <f t="shared" si="77"/>
        <v>4</v>
      </c>
      <c r="BY95">
        <f t="shared" si="56"/>
        <v>0</v>
      </c>
      <c r="BZ95">
        <f t="shared" si="57"/>
        <v>0</v>
      </c>
      <c r="CA95">
        <f t="shared" si="58"/>
        <v>0</v>
      </c>
      <c r="CB95">
        <f t="shared" si="78"/>
        <v>0</v>
      </c>
      <c r="CC95" s="1">
        <f t="shared" si="79"/>
        <v>0</v>
      </c>
      <c r="CD95">
        <f t="shared" si="59"/>
        <v>0</v>
      </c>
      <c r="CE95">
        <f t="shared" si="60"/>
        <v>0</v>
      </c>
      <c r="CF95">
        <f t="shared" si="61"/>
        <v>0</v>
      </c>
      <c r="CG95">
        <f t="shared" si="80"/>
        <v>0</v>
      </c>
      <c r="CH95" s="1">
        <f t="shared" si="81"/>
        <v>0</v>
      </c>
      <c r="CI95">
        <f t="shared" si="62"/>
        <v>0</v>
      </c>
      <c r="CJ95">
        <f t="shared" si="63"/>
        <v>0</v>
      </c>
      <c r="CK95">
        <f t="shared" si="64"/>
        <v>0</v>
      </c>
      <c r="CL95">
        <f t="shared" si="82"/>
        <v>0</v>
      </c>
      <c r="CM95" s="1">
        <f t="shared" si="83"/>
        <v>0</v>
      </c>
      <c r="CN95">
        <f t="shared" si="65"/>
        <v>7</v>
      </c>
      <c r="CO95">
        <f t="shared" si="66"/>
        <v>3</v>
      </c>
      <c r="CP95">
        <f t="shared" si="67"/>
        <v>3</v>
      </c>
      <c r="CQ95">
        <f t="shared" si="84"/>
        <v>0</v>
      </c>
      <c r="CR95" s="1">
        <f t="shared" si="85"/>
        <v>13</v>
      </c>
      <c r="CS95">
        <f t="shared" si="68"/>
        <v>0</v>
      </c>
      <c r="CT95">
        <f t="shared" si="69"/>
        <v>0</v>
      </c>
      <c r="CU95">
        <f t="shared" si="70"/>
        <v>0</v>
      </c>
      <c r="CV95">
        <f t="shared" si="86"/>
        <v>0</v>
      </c>
      <c r="CW95" s="1">
        <f t="shared" si="87"/>
        <v>0</v>
      </c>
      <c r="CX95">
        <f t="shared" si="71"/>
        <v>0</v>
      </c>
      <c r="CY95">
        <f t="shared" si="72"/>
        <v>0</v>
      </c>
      <c r="CZ95">
        <f t="shared" si="73"/>
        <v>0</v>
      </c>
      <c r="DA95">
        <f t="shared" si="88"/>
        <v>2</v>
      </c>
      <c r="DB95" s="1">
        <f t="shared" si="89"/>
        <v>2</v>
      </c>
      <c r="DC95" s="2" t="str">
        <f t="shared" si="90"/>
        <v>✅</v>
      </c>
      <c r="DD95" s="2" t="str">
        <f t="shared" si="94"/>
        <v>✅</v>
      </c>
      <c r="DE95" s="2" t="str">
        <f t="shared" si="92"/>
        <v>✅</v>
      </c>
      <c r="DF95" s="2" t="str">
        <f t="shared" si="93"/>
        <v>✅</v>
      </c>
    </row>
    <row r="96" spans="1:110" x14ac:dyDescent="0.15">
      <c r="A96">
        <v>146</v>
      </c>
      <c r="B96" t="s">
        <v>320</v>
      </c>
      <c r="C96">
        <v>3</v>
      </c>
      <c r="D96" t="s">
        <v>69</v>
      </c>
      <c r="E96">
        <v>1157119932</v>
      </c>
      <c r="F96">
        <f>(K96-J96)*86400</f>
        <v>141.00000027101487</v>
      </c>
      <c r="G96">
        <f t="shared" si="74"/>
        <v>389.00000040885061</v>
      </c>
      <c r="H96">
        <f>G96/F96</f>
        <v>2.7588652458238094</v>
      </c>
      <c r="I96" s="2" t="str">
        <f t="shared" si="75"/>
        <v>🔴</v>
      </c>
      <c r="J96" t="s">
        <v>321</v>
      </c>
      <c r="K96" t="s">
        <v>320</v>
      </c>
      <c r="L96">
        <v>7</v>
      </c>
      <c r="M96">
        <v>7</v>
      </c>
      <c r="N96">
        <v>6</v>
      </c>
      <c r="O96">
        <v>6</v>
      </c>
      <c r="P96">
        <v>5</v>
      </c>
      <c r="Q96">
        <v>7</v>
      </c>
      <c r="R96">
        <v>7</v>
      </c>
      <c r="S96">
        <v>6</v>
      </c>
      <c r="T96">
        <v>6</v>
      </c>
      <c r="U96">
        <v>7</v>
      </c>
      <c r="V96">
        <v>5</v>
      </c>
      <c r="W96">
        <v>7</v>
      </c>
      <c r="X96">
        <v>7</v>
      </c>
      <c r="Y96">
        <v>6</v>
      </c>
      <c r="Z96">
        <v>7</v>
      </c>
      <c r="AA96">
        <v>7</v>
      </c>
      <c r="AB96">
        <v>6</v>
      </c>
      <c r="AC96">
        <v>6</v>
      </c>
      <c r="AD96">
        <v>7</v>
      </c>
      <c r="AE96">
        <v>7</v>
      </c>
      <c r="AF96">
        <v>5</v>
      </c>
      <c r="AG96">
        <v>6</v>
      </c>
      <c r="AH96">
        <v>5</v>
      </c>
      <c r="AI96">
        <v>7</v>
      </c>
      <c r="AJ96">
        <v>6</v>
      </c>
      <c r="AK96">
        <v>6</v>
      </c>
      <c r="AL96">
        <v>7</v>
      </c>
      <c r="AM96">
        <v>5</v>
      </c>
      <c r="AN96">
        <v>7</v>
      </c>
      <c r="AO96">
        <v>7</v>
      </c>
      <c r="AP96">
        <v>7</v>
      </c>
      <c r="AQ96">
        <v>7</v>
      </c>
      <c r="AR96">
        <v>7</v>
      </c>
      <c r="AS96">
        <v>7</v>
      </c>
      <c r="AT96">
        <v>7</v>
      </c>
      <c r="AU96">
        <v>7</v>
      </c>
      <c r="AV96">
        <v>7</v>
      </c>
      <c r="AW96">
        <v>7</v>
      </c>
      <c r="AX96">
        <v>6</v>
      </c>
      <c r="AY96">
        <v>6</v>
      </c>
      <c r="AZ96" t="s">
        <v>71</v>
      </c>
      <c r="BA96" t="s">
        <v>88</v>
      </c>
      <c r="BB96" t="s">
        <v>73</v>
      </c>
      <c r="BC96" t="s">
        <v>84</v>
      </c>
      <c r="BD96" t="s">
        <v>290</v>
      </c>
      <c r="BW96" s="3" t="str">
        <f t="shared" si="76"/>
        <v>KRIS</v>
      </c>
      <c r="BX96" s="3">
        <f t="shared" si="77"/>
        <v>4</v>
      </c>
      <c r="BY96">
        <f t="shared" si="56"/>
        <v>0</v>
      </c>
      <c r="BZ96">
        <f t="shared" si="57"/>
        <v>0</v>
      </c>
      <c r="CA96">
        <f t="shared" si="58"/>
        <v>0</v>
      </c>
      <c r="CB96">
        <f t="shared" si="78"/>
        <v>0</v>
      </c>
      <c r="CC96" s="1">
        <f t="shared" si="79"/>
        <v>0</v>
      </c>
      <c r="CD96">
        <f t="shared" si="59"/>
        <v>0</v>
      </c>
      <c r="CE96">
        <f t="shared" si="60"/>
        <v>0</v>
      </c>
      <c r="CF96">
        <f t="shared" si="61"/>
        <v>0</v>
      </c>
      <c r="CG96">
        <f t="shared" si="80"/>
        <v>0</v>
      </c>
      <c r="CH96" s="1">
        <f t="shared" si="81"/>
        <v>0</v>
      </c>
      <c r="CI96">
        <f t="shared" si="62"/>
        <v>0</v>
      </c>
      <c r="CJ96">
        <f t="shared" si="63"/>
        <v>3</v>
      </c>
      <c r="CK96">
        <f t="shared" si="64"/>
        <v>0</v>
      </c>
      <c r="CL96">
        <f t="shared" si="82"/>
        <v>0</v>
      </c>
      <c r="CM96" s="1">
        <f t="shared" si="83"/>
        <v>3</v>
      </c>
      <c r="CN96">
        <f t="shared" si="65"/>
        <v>7</v>
      </c>
      <c r="CO96">
        <f t="shared" si="66"/>
        <v>0</v>
      </c>
      <c r="CP96">
        <f t="shared" si="67"/>
        <v>0</v>
      </c>
      <c r="CQ96">
        <f t="shared" si="84"/>
        <v>0</v>
      </c>
      <c r="CR96" s="1">
        <f t="shared" si="85"/>
        <v>7</v>
      </c>
      <c r="CS96">
        <f t="shared" si="68"/>
        <v>0</v>
      </c>
      <c r="CT96">
        <f t="shared" si="69"/>
        <v>0</v>
      </c>
      <c r="CU96">
        <f t="shared" si="70"/>
        <v>0</v>
      </c>
      <c r="CV96">
        <f t="shared" si="86"/>
        <v>0</v>
      </c>
      <c r="CW96" s="1">
        <f t="shared" si="87"/>
        <v>0</v>
      </c>
      <c r="CX96">
        <f t="shared" si="71"/>
        <v>0</v>
      </c>
      <c r="CY96">
        <f t="shared" si="72"/>
        <v>0</v>
      </c>
      <c r="CZ96">
        <f t="shared" si="73"/>
        <v>3</v>
      </c>
      <c r="DA96">
        <f t="shared" si="88"/>
        <v>2</v>
      </c>
      <c r="DB96" s="1">
        <f t="shared" si="89"/>
        <v>5</v>
      </c>
      <c r="DC96" s="2" t="str">
        <f t="shared" si="90"/>
        <v>✅</v>
      </c>
      <c r="DD96" s="2" t="str">
        <f t="shared" si="94"/>
        <v>✅</v>
      </c>
      <c r="DE96" s="2" t="str">
        <f t="shared" si="92"/>
        <v>✅</v>
      </c>
      <c r="DF96" s="2" t="str">
        <f t="shared" si="93"/>
        <v>✅</v>
      </c>
    </row>
    <row r="97" spans="1:110" x14ac:dyDescent="0.15">
      <c r="A97">
        <v>147</v>
      </c>
      <c r="B97" t="s">
        <v>322</v>
      </c>
      <c r="C97">
        <v>3</v>
      </c>
      <c r="D97" t="s">
        <v>92</v>
      </c>
      <c r="E97">
        <v>862228866</v>
      </c>
      <c r="F97">
        <f>(K97-J97)*86400</f>
        <v>152.00000032782555</v>
      </c>
      <c r="G97">
        <f t="shared" si="74"/>
        <v>389.00000040885061</v>
      </c>
      <c r="H97">
        <f>G97/F97</f>
        <v>2.5592105234860263</v>
      </c>
      <c r="I97" s="2" t="str">
        <f t="shared" si="75"/>
        <v>🔴</v>
      </c>
      <c r="J97" t="s">
        <v>323</v>
      </c>
      <c r="K97" t="s">
        <v>322</v>
      </c>
      <c r="L97">
        <v>7</v>
      </c>
      <c r="M97">
        <v>6</v>
      </c>
      <c r="N97">
        <v>7</v>
      </c>
      <c r="O97">
        <v>7</v>
      </c>
      <c r="P97">
        <v>7</v>
      </c>
      <c r="Q97">
        <v>6</v>
      </c>
      <c r="R97">
        <v>6</v>
      </c>
      <c r="S97">
        <v>6</v>
      </c>
      <c r="T97">
        <v>7</v>
      </c>
      <c r="U97">
        <v>7</v>
      </c>
      <c r="V97">
        <v>6</v>
      </c>
      <c r="W97">
        <v>6</v>
      </c>
      <c r="X97">
        <v>7</v>
      </c>
      <c r="Y97">
        <v>7</v>
      </c>
      <c r="Z97">
        <v>7</v>
      </c>
      <c r="AA97">
        <v>7</v>
      </c>
      <c r="AB97">
        <v>5</v>
      </c>
      <c r="AC97">
        <v>7</v>
      </c>
      <c r="AD97">
        <v>6</v>
      </c>
      <c r="AE97">
        <v>7</v>
      </c>
      <c r="AF97">
        <v>6</v>
      </c>
      <c r="AG97">
        <v>7</v>
      </c>
      <c r="AH97">
        <v>6</v>
      </c>
      <c r="AI97">
        <v>7</v>
      </c>
      <c r="AJ97">
        <v>7</v>
      </c>
      <c r="AK97">
        <v>7</v>
      </c>
      <c r="AL97">
        <v>6</v>
      </c>
      <c r="AM97">
        <v>5</v>
      </c>
      <c r="AN97">
        <v>7</v>
      </c>
      <c r="AO97">
        <v>6</v>
      </c>
      <c r="AP97">
        <v>6</v>
      </c>
      <c r="AQ97">
        <v>7</v>
      </c>
      <c r="AR97">
        <v>6</v>
      </c>
      <c r="AS97">
        <v>6</v>
      </c>
      <c r="AT97">
        <v>5</v>
      </c>
      <c r="AU97">
        <v>6</v>
      </c>
      <c r="AV97">
        <v>6</v>
      </c>
      <c r="AW97">
        <v>5</v>
      </c>
      <c r="AX97">
        <v>5</v>
      </c>
      <c r="AY97">
        <v>5</v>
      </c>
      <c r="AZ97" t="s">
        <v>77</v>
      </c>
      <c r="BA97" t="s">
        <v>100</v>
      </c>
      <c r="BB97" t="s">
        <v>227</v>
      </c>
      <c r="BC97" t="s">
        <v>160</v>
      </c>
      <c r="BD97" t="s">
        <v>289</v>
      </c>
      <c r="BW97" s="3" t="str">
        <f t="shared" si="76"/>
        <v>PAT</v>
      </c>
      <c r="BX97" s="3">
        <f t="shared" si="77"/>
        <v>1</v>
      </c>
      <c r="BY97">
        <f t="shared" si="56"/>
        <v>7</v>
      </c>
      <c r="BZ97">
        <f t="shared" si="57"/>
        <v>0</v>
      </c>
      <c r="CA97">
        <f t="shared" si="58"/>
        <v>0</v>
      </c>
      <c r="CB97">
        <f t="shared" si="78"/>
        <v>0</v>
      </c>
      <c r="CC97" s="1">
        <f t="shared" si="79"/>
        <v>7</v>
      </c>
      <c r="CD97">
        <f t="shared" si="59"/>
        <v>0</v>
      </c>
      <c r="CE97">
        <f t="shared" si="60"/>
        <v>0</v>
      </c>
      <c r="CF97">
        <f t="shared" si="61"/>
        <v>3</v>
      </c>
      <c r="CG97">
        <f t="shared" si="80"/>
        <v>0</v>
      </c>
      <c r="CH97" s="1">
        <f t="shared" si="81"/>
        <v>3</v>
      </c>
      <c r="CI97">
        <f t="shared" si="62"/>
        <v>0</v>
      </c>
      <c r="CJ97">
        <f t="shared" si="63"/>
        <v>0</v>
      </c>
      <c r="CK97">
        <f t="shared" si="64"/>
        <v>0</v>
      </c>
      <c r="CL97">
        <f t="shared" si="82"/>
        <v>0</v>
      </c>
      <c r="CM97" s="1">
        <f t="shared" si="83"/>
        <v>0</v>
      </c>
      <c r="CN97">
        <f t="shared" si="65"/>
        <v>0</v>
      </c>
      <c r="CO97">
        <f t="shared" si="66"/>
        <v>0</v>
      </c>
      <c r="CP97">
        <f t="shared" si="67"/>
        <v>0</v>
      </c>
      <c r="CQ97">
        <f t="shared" si="84"/>
        <v>2</v>
      </c>
      <c r="CR97" s="1">
        <f t="shared" si="85"/>
        <v>2</v>
      </c>
      <c r="CS97">
        <f t="shared" si="68"/>
        <v>0</v>
      </c>
      <c r="CT97">
        <f t="shared" si="69"/>
        <v>3</v>
      </c>
      <c r="CU97">
        <f t="shared" si="70"/>
        <v>0</v>
      </c>
      <c r="CV97">
        <f t="shared" si="86"/>
        <v>0</v>
      </c>
      <c r="CW97" s="1">
        <f t="shared" si="87"/>
        <v>3</v>
      </c>
      <c r="CX97">
        <f t="shared" si="71"/>
        <v>0</v>
      </c>
      <c r="CY97">
        <f t="shared" si="72"/>
        <v>0</v>
      </c>
      <c r="CZ97">
        <f t="shared" si="73"/>
        <v>0</v>
      </c>
      <c r="DA97">
        <f t="shared" si="88"/>
        <v>0</v>
      </c>
      <c r="DB97" s="1">
        <f t="shared" si="89"/>
        <v>0</v>
      </c>
      <c r="DC97" s="2" t="str">
        <f t="shared" si="90"/>
        <v>✅</v>
      </c>
      <c r="DD97" s="2" t="str">
        <f t="shared" si="94"/>
        <v>✅</v>
      </c>
      <c r="DE97" s="2" t="str">
        <f t="shared" si="92"/>
        <v>✅</v>
      </c>
      <c r="DF97" s="2" t="str">
        <f t="shared" si="93"/>
        <v>✅</v>
      </c>
    </row>
    <row r="98" spans="1:110" x14ac:dyDescent="0.15">
      <c r="A98">
        <v>148</v>
      </c>
      <c r="B98" t="s">
        <v>324</v>
      </c>
      <c r="C98">
        <v>3</v>
      </c>
      <c r="D98" t="s">
        <v>92</v>
      </c>
      <c r="E98">
        <v>1093685924</v>
      </c>
      <c r="F98">
        <f>(K98-J98)*86400</f>
        <v>337.00000019744039</v>
      </c>
      <c r="G98">
        <f t="shared" si="74"/>
        <v>389.00000040885061</v>
      </c>
      <c r="H98">
        <f>G98/F98</f>
        <v>1.1543026711600732</v>
      </c>
      <c r="I98" s="2" t="str">
        <f t="shared" si="75"/>
        <v>🟢</v>
      </c>
      <c r="J98" t="s">
        <v>325</v>
      </c>
      <c r="K98" t="s">
        <v>324</v>
      </c>
      <c r="L98">
        <v>3</v>
      </c>
      <c r="M98">
        <v>4</v>
      </c>
      <c r="N98">
        <v>5</v>
      </c>
      <c r="O98">
        <v>4</v>
      </c>
      <c r="P98">
        <v>3</v>
      </c>
      <c r="Q98">
        <v>4</v>
      </c>
      <c r="R98">
        <v>7</v>
      </c>
      <c r="S98">
        <v>7</v>
      </c>
      <c r="T98">
        <v>3</v>
      </c>
      <c r="U98">
        <v>6</v>
      </c>
      <c r="V98">
        <v>4</v>
      </c>
      <c r="W98">
        <v>6</v>
      </c>
      <c r="X98">
        <v>4</v>
      </c>
      <c r="Y98">
        <v>5</v>
      </c>
      <c r="Z98">
        <v>6</v>
      </c>
      <c r="AA98">
        <v>3</v>
      </c>
      <c r="AB98">
        <v>5</v>
      </c>
      <c r="AC98">
        <v>5</v>
      </c>
      <c r="AD98">
        <v>7</v>
      </c>
      <c r="AE98">
        <v>6</v>
      </c>
      <c r="AF98">
        <v>7</v>
      </c>
      <c r="AG98">
        <v>6</v>
      </c>
      <c r="AH98">
        <v>5</v>
      </c>
      <c r="AI98">
        <v>6</v>
      </c>
      <c r="AJ98">
        <v>6</v>
      </c>
      <c r="AK98">
        <v>6</v>
      </c>
      <c r="AL98">
        <v>3</v>
      </c>
      <c r="AM98">
        <v>3</v>
      </c>
      <c r="AN98">
        <v>3</v>
      </c>
      <c r="AO98">
        <v>3</v>
      </c>
      <c r="AP98">
        <v>6</v>
      </c>
      <c r="AQ98">
        <v>6</v>
      </c>
      <c r="AR98">
        <v>6</v>
      </c>
      <c r="AS98">
        <v>6</v>
      </c>
      <c r="AT98">
        <v>5</v>
      </c>
      <c r="AU98">
        <v>6</v>
      </c>
      <c r="AV98">
        <v>7</v>
      </c>
      <c r="AW98">
        <v>5</v>
      </c>
      <c r="AX98">
        <v>1</v>
      </c>
      <c r="AY98">
        <v>5</v>
      </c>
      <c r="AZ98" t="s">
        <v>71</v>
      </c>
      <c r="BA98" t="s">
        <v>88</v>
      </c>
      <c r="BB98" t="s">
        <v>79</v>
      </c>
      <c r="BC98" t="s">
        <v>80</v>
      </c>
      <c r="BD98" t="s">
        <v>291</v>
      </c>
      <c r="BW98" s="3" t="str">
        <f t="shared" si="76"/>
        <v>KRIS</v>
      </c>
      <c r="BX98" s="3">
        <f t="shared" si="77"/>
        <v>4</v>
      </c>
      <c r="BY98">
        <f t="shared" si="56"/>
        <v>0</v>
      </c>
      <c r="BZ98">
        <f t="shared" si="57"/>
        <v>0</v>
      </c>
      <c r="CA98">
        <f t="shared" si="58"/>
        <v>0</v>
      </c>
      <c r="CB98">
        <f t="shared" si="78"/>
        <v>2</v>
      </c>
      <c r="CC98" s="1">
        <f t="shared" si="79"/>
        <v>2</v>
      </c>
      <c r="CD98">
        <f t="shared" si="59"/>
        <v>0</v>
      </c>
      <c r="CE98">
        <f t="shared" si="60"/>
        <v>0</v>
      </c>
      <c r="CF98">
        <f t="shared" si="61"/>
        <v>0</v>
      </c>
      <c r="CG98">
        <f t="shared" si="80"/>
        <v>0</v>
      </c>
      <c r="CH98" s="1">
        <f t="shared" si="81"/>
        <v>0</v>
      </c>
      <c r="CI98">
        <f t="shared" si="62"/>
        <v>0</v>
      </c>
      <c r="CJ98">
        <f t="shared" si="63"/>
        <v>0</v>
      </c>
      <c r="CK98">
        <f t="shared" si="64"/>
        <v>0</v>
      </c>
      <c r="CL98">
        <f t="shared" si="82"/>
        <v>0</v>
      </c>
      <c r="CM98" s="1">
        <f t="shared" si="83"/>
        <v>0</v>
      </c>
      <c r="CN98">
        <f t="shared" si="65"/>
        <v>7</v>
      </c>
      <c r="CO98">
        <f t="shared" si="66"/>
        <v>3</v>
      </c>
      <c r="CP98">
        <f t="shared" si="67"/>
        <v>3</v>
      </c>
      <c r="CQ98">
        <f t="shared" si="84"/>
        <v>0</v>
      </c>
      <c r="CR98" s="1">
        <f t="shared" si="85"/>
        <v>13</v>
      </c>
      <c r="CS98">
        <f t="shared" si="68"/>
        <v>0</v>
      </c>
      <c r="CT98">
        <f t="shared" si="69"/>
        <v>0</v>
      </c>
      <c r="CU98">
        <f t="shared" si="70"/>
        <v>0</v>
      </c>
      <c r="CV98">
        <f t="shared" si="86"/>
        <v>0</v>
      </c>
      <c r="CW98" s="1">
        <f t="shared" si="87"/>
        <v>0</v>
      </c>
      <c r="CX98">
        <f t="shared" si="71"/>
        <v>0</v>
      </c>
      <c r="CY98">
        <f t="shared" si="72"/>
        <v>0</v>
      </c>
      <c r="CZ98">
        <f t="shared" si="73"/>
        <v>0</v>
      </c>
      <c r="DA98">
        <f t="shared" si="88"/>
        <v>0</v>
      </c>
      <c r="DB98" s="1">
        <f t="shared" si="89"/>
        <v>0</v>
      </c>
      <c r="DC98" s="2" t="str">
        <f t="shared" si="90"/>
        <v>✅</v>
      </c>
      <c r="DD98" s="2" t="str">
        <f t="shared" si="94"/>
        <v>✅</v>
      </c>
      <c r="DE98" s="2" t="str">
        <f t="shared" si="92"/>
        <v>✅</v>
      </c>
      <c r="DF98" s="2" t="str">
        <f t="shared" si="93"/>
        <v>✅</v>
      </c>
    </row>
    <row r="99" spans="1:110" x14ac:dyDescent="0.15">
      <c r="A99">
        <v>149</v>
      </c>
      <c r="B99" t="s">
        <v>326</v>
      </c>
      <c r="C99">
        <v>3</v>
      </c>
      <c r="D99" t="s">
        <v>92</v>
      </c>
      <c r="E99">
        <v>1293500334</v>
      </c>
      <c r="F99">
        <f>(K99-J99)*86400</f>
        <v>431.00000016856939</v>
      </c>
      <c r="G99">
        <f t="shared" si="74"/>
        <v>389.00000040885061</v>
      </c>
      <c r="H99">
        <f>G99/F99</f>
        <v>0.9025522047719442</v>
      </c>
      <c r="I99" s="2" t="str">
        <f t="shared" si="75"/>
        <v>🟢</v>
      </c>
      <c r="J99" t="s">
        <v>327</v>
      </c>
      <c r="K99" t="s">
        <v>326</v>
      </c>
      <c r="L99">
        <v>5</v>
      </c>
      <c r="M99">
        <v>5</v>
      </c>
      <c r="N99">
        <v>6</v>
      </c>
      <c r="O99">
        <v>4</v>
      </c>
      <c r="P99">
        <v>3</v>
      </c>
      <c r="Q99">
        <v>6</v>
      </c>
      <c r="R99">
        <v>6</v>
      </c>
      <c r="S99">
        <v>6</v>
      </c>
      <c r="T99">
        <v>6</v>
      </c>
      <c r="U99">
        <v>3</v>
      </c>
      <c r="V99">
        <v>2</v>
      </c>
      <c r="W99">
        <v>5</v>
      </c>
      <c r="X99">
        <v>4</v>
      </c>
      <c r="Y99">
        <v>4</v>
      </c>
      <c r="Z99">
        <v>5</v>
      </c>
      <c r="AA99">
        <v>4</v>
      </c>
      <c r="AB99">
        <v>5</v>
      </c>
      <c r="AC99">
        <v>4</v>
      </c>
      <c r="AD99">
        <v>6</v>
      </c>
      <c r="AE99">
        <v>6</v>
      </c>
      <c r="AF99">
        <v>6</v>
      </c>
      <c r="AG99">
        <v>6</v>
      </c>
      <c r="AH99">
        <v>5</v>
      </c>
      <c r="AI99">
        <v>5</v>
      </c>
      <c r="AJ99">
        <v>5</v>
      </c>
      <c r="AK99">
        <v>4</v>
      </c>
      <c r="AL99">
        <v>2</v>
      </c>
      <c r="AM99">
        <v>2</v>
      </c>
      <c r="AN99">
        <v>2</v>
      </c>
      <c r="AO99">
        <v>3</v>
      </c>
      <c r="AP99">
        <v>6</v>
      </c>
      <c r="AQ99">
        <v>6</v>
      </c>
      <c r="AR99">
        <v>6</v>
      </c>
      <c r="AS99">
        <v>5</v>
      </c>
      <c r="AT99">
        <v>5</v>
      </c>
      <c r="AU99">
        <v>4</v>
      </c>
      <c r="AV99">
        <v>5</v>
      </c>
      <c r="AW99">
        <v>4</v>
      </c>
      <c r="AX99">
        <v>2</v>
      </c>
      <c r="AY99">
        <v>5</v>
      </c>
      <c r="AZ99" t="s">
        <v>71</v>
      </c>
      <c r="BA99" t="s">
        <v>94</v>
      </c>
      <c r="BB99" t="s">
        <v>105</v>
      </c>
      <c r="BC99" t="s">
        <v>80</v>
      </c>
      <c r="BD99" t="s">
        <v>292</v>
      </c>
      <c r="BW99" s="3" t="str">
        <f t="shared" si="76"/>
        <v>MAX</v>
      </c>
      <c r="BX99" s="3">
        <f t="shared" si="77"/>
        <v>2</v>
      </c>
      <c r="BY99">
        <f t="shared" si="56"/>
        <v>0</v>
      </c>
      <c r="BZ99">
        <f t="shared" si="57"/>
        <v>0</v>
      </c>
      <c r="CA99">
        <f t="shared" si="58"/>
        <v>0</v>
      </c>
      <c r="CB99">
        <f t="shared" si="78"/>
        <v>0</v>
      </c>
      <c r="CC99" s="1">
        <f t="shared" si="79"/>
        <v>0</v>
      </c>
      <c r="CD99">
        <f t="shared" si="59"/>
        <v>7</v>
      </c>
      <c r="CE99">
        <f t="shared" si="60"/>
        <v>3</v>
      </c>
      <c r="CF99">
        <f t="shared" si="61"/>
        <v>0</v>
      </c>
      <c r="CG99">
        <f t="shared" si="80"/>
        <v>2</v>
      </c>
      <c r="CH99" s="1">
        <f t="shared" si="81"/>
        <v>12</v>
      </c>
      <c r="CI99">
        <f t="shared" si="62"/>
        <v>0</v>
      </c>
      <c r="CJ99">
        <f t="shared" si="63"/>
        <v>0</v>
      </c>
      <c r="CK99">
        <f t="shared" si="64"/>
        <v>0</v>
      </c>
      <c r="CL99">
        <f t="shared" si="82"/>
        <v>0</v>
      </c>
      <c r="CM99" s="1">
        <f t="shared" si="83"/>
        <v>0</v>
      </c>
      <c r="CN99">
        <f t="shared" si="65"/>
        <v>0</v>
      </c>
      <c r="CO99">
        <f t="shared" si="66"/>
        <v>0</v>
      </c>
      <c r="CP99">
        <f t="shared" si="67"/>
        <v>3</v>
      </c>
      <c r="CQ99">
        <f t="shared" si="84"/>
        <v>0</v>
      </c>
      <c r="CR99" s="1">
        <f t="shared" si="85"/>
        <v>3</v>
      </c>
      <c r="CS99">
        <f t="shared" si="68"/>
        <v>0</v>
      </c>
      <c r="CT99">
        <f t="shared" si="69"/>
        <v>0</v>
      </c>
      <c r="CU99">
        <f t="shared" si="70"/>
        <v>0</v>
      </c>
      <c r="CV99">
        <f t="shared" si="86"/>
        <v>0</v>
      </c>
      <c r="CW99" s="1">
        <f t="shared" si="87"/>
        <v>0</v>
      </c>
      <c r="CX99">
        <f t="shared" si="71"/>
        <v>0</v>
      </c>
      <c r="CY99">
        <f t="shared" si="72"/>
        <v>0</v>
      </c>
      <c r="CZ99">
        <f t="shared" si="73"/>
        <v>0</v>
      </c>
      <c r="DA99">
        <f t="shared" si="88"/>
        <v>0</v>
      </c>
      <c r="DB99" s="1">
        <f t="shared" si="89"/>
        <v>0</v>
      </c>
      <c r="DC99" s="2" t="str">
        <f t="shared" si="90"/>
        <v>✅</v>
      </c>
      <c r="DD99" s="2" t="str">
        <f t="shared" si="94"/>
        <v>✅</v>
      </c>
      <c r="DE99" s="2" t="str">
        <f t="shared" si="92"/>
        <v>✅</v>
      </c>
      <c r="DF99" s="2" t="str">
        <f t="shared" si="93"/>
        <v>✅</v>
      </c>
    </row>
    <row r="100" spans="1:110" x14ac:dyDescent="0.15">
      <c r="A100">
        <v>150</v>
      </c>
      <c r="B100" t="s">
        <v>328</v>
      </c>
      <c r="C100">
        <v>3</v>
      </c>
      <c r="D100" t="s">
        <v>69</v>
      </c>
      <c r="E100">
        <v>1859503998</v>
      </c>
      <c r="F100">
        <f>(K100-J100)*86400</f>
        <v>180.99999956320971</v>
      </c>
      <c r="G100">
        <f t="shared" si="74"/>
        <v>389.00000040885061</v>
      </c>
      <c r="H100">
        <f>G100/F100</f>
        <v>2.1491712781634682</v>
      </c>
      <c r="I100" s="2" t="str">
        <f t="shared" si="75"/>
        <v>🔴</v>
      </c>
      <c r="J100" t="s">
        <v>329</v>
      </c>
      <c r="K100" t="s">
        <v>328</v>
      </c>
      <c r="L100">
        <v>7</v>
      </c>
      <c r="M100">
        <v>5</v>
      </c>
      <c r="N100">
        <v>6</v>
      </c>
      <c r="O100">
        <v>6</v>
      </c>
      <c r="P100">
        <v>7</v>
      </c>
      <c r="R100">
        <v>5</v>
      </c>
      <c r="S100">
        <v>4</v>
      </c>
      <c r="T100">
        <v>3</v>
      </c>
      <c r="U100">
        <v>4</v>
      </c>
      <c r="V100">
        <v>4</v>
      </c>
      <c r="W100">
        <v>5</v>
      </c>
      <c r="X100">
        <v>5</v>
      </c>
      <c r="Y100">
        <v>5</v>
      </c>
      <c r="Z100">
        <v>4</v>
      </c>
      <c r="AA100">
        <v>5</v>
      </c>
      <c r="AB100">
        <v>4</v>
      </c>
      <c r="AC100">
        <v>5</v>
      </c>
      <c r="AD100">
        <v>7</v>
      </c>
      <c r="AE100">
        <v>7</v>
      </c>
      <c r="AF100">
        <v>7</v>
      </c>
      <c r="AG100">
        <v>7</v>
      </c>
      <c r="AH100">
        <v>7</v>
      </c>
      <c r="AI100">
        <v>7</v>
      </c>
      <c r="AJ100">
        <v>5</v>
      </c>
      <c r="AK100">
        <v>5</v>
      </c>
      <c r="AL100">
        <v>5</v>
      </c>
      <c r="AM100">
        <v>6</v>
      </c>
      <c r="AN100">
        <v>7</v>
      </c>
      <c r="AO100">
        <v>4</v>
      </c>
      <c r="AP100">
        <v>3</v>
      </c>
      <c r="AQ100">
        <v>4</v>
      </c>
      <c r="AR100">
        <v>4</v>
      </c>
      <c r="AS100">
        <v>3</v>
      </c>
      <c r="AT100">
        <v>3</v>
      </c>
      <c r="AU100">
        <v>6</v>
      </c>
      <c r="AV100">
        <v>6</v>
      </c>
      <c r="AW100">
        <v>4</v>
      </c>
      <c r="AX100">
        <v>4</v>
      </c>
      <c r="AY100">
        <v>4</v>
      </c>
      <c r="AZ100" t="s">
        <v>71</v>
      </c>
      <c r="BA100" t="s">
        <v>88</v>
      </c>
      <c r="BB100" t="s">
        <v>79</v>
      </c>
      <c r="BC100" t="s">
        <v>84</v>
      </c>
      <c r="BD100" t="s">
        <v>291</v>
      </c>
      <c r="BW100" s="3" t="str">
        <f t="shared" si="76"/>
        <v>KRIS</v>
      </c>
      <c r="BX100" s="3">
        <f t="shared" si="77"/>
        <v>4</v>
      </c>
      <c r="BY100">
        <f t="shared" si="56"/>
        <v>0</v>
      </c>
      <c r="BZ100">
        <f t="shared" si="57"/>
        <v>0</v>
      </c>
      <c r="CA100">
        <f t="shared" si="58"/>
        <v>0</v>
      </c>
      <c r="CB100">
        <f t="shared" si="78"/>
        <v>2</v>
      </c>
      <c r="CC100" s="1">
        <f t="shared" si="79"/>
        <v>2</v>
      </c>
      <c r="CD100">
        <f t="shared" si="59"/>
        <v>0</v>
      </c>
      <c r="CE100">
        <f t="shared" si="60"/>
        <v>0</v>
      </c>
      <c r="CF100">
        <f t="shared" si="61"/>
        <v>0</v>
      </c>
      <c r="CG100">
        <f t="shared" si="80"/>
        <v>0</v>
      </c>
      <c r="CH100" s="1">
        <f t="shared" si="81"/>
        <v>0</v>
      </c>
      <c r="CI100">
        <f t="shared" si="62"/>
        <v>0</v>
      </c>
      <c r="CJ100">
        <f t="shared" si="63"/>
        <v>0</v>
      </c>
      <c r="CK100">
        <f t="shared" si="64"/>
        <v>0</v>
      </c>
      <c r="CL100">
        <f t="shared" si="82"/>
        <v>0</v>
      </c>
      <c r="CM100" s="1">
        <f t="shared" si="83"/>
        <v>0</v>
      </c>
      <c r="CN100">
        <f t="shared" si="65"/>
        <v>7</v>
      </c>
      <c r="CO100">
        <f t="shared" si="66"/>
        <v>3</v>
      </c>
      <c r="CP100">
        <f t="shared" si="67"/>
        <v>0</v>
      </c>
      <c r="CQ100">
        <f t="shared" si="84"/>
        <v>0</v>
      </c>
      <c r="CR100" s="1">
        <f t="shared" si="85"/>
        <v>10</v>
      </c>
      <c r="CS100">
        <f t="shared" si="68"/>
        <v>0</v>
      </c>
      <c r="CT100">
        <f t="shared" si="69"/>
        <v>0</v>
      </c>
      <c r="CU100">
        <f t="shared" si="70"/>
        <v>0</v>
      </c>
      <c r="CV100">
        <f t="shared" si="86"/>
        <v>0</v>
      </c>
      <c r="CW100" s="1">
        <f t="shared" si="87"/>
        <v>0</v>
      </c>
      <c r="CX100">
        <f t="shared" si="71"/>
        <v>0</v>
      </c>
      <c r="CY100">
        <f t="shared" si="72"/>
        <v>0</v>
      </c>
      <c r="CZ100">
        <f t="shared" si="73"/>
        <v>3</v>
      </c>
      <c r="DA100">
        <f t="shared" si="88"/>
        <v>0</v>
      </c>
      <c r="DB100" s="1">
        <f t="shared" si="89"/>
        <v>3</v>
      </c>
      <c r="DC100" s="2" t="str">
        <f t="shared" si="90"/>
        <v>✅</v>
      </c>
      <c r="DD100" s="2" t="str">
        <f t="shared" si="94"/>
        <v>✅</v>
      </c>
      <c r="DE100" s="2" t="str">
        <f t="shared" si="92"/>
        <v>✅</v>
      </c>
      <c r="DF100" s="2" t="str">
        <f t="shared" si="93"/>
        <v>✅</v>
      </c>
    </row>
    <row r="101" spans="1:110" x14ac:dyDescent="0.15">
      <c r="A101">
        <v>151</v>
      </c>
      <c r="B101" t="s">
        <v>330</v>
      </c>
      <c r="C101">
        <v>3</v>
      </c>
      <c r="D101" t="s">
        <v>69</v>
      </c>
      <c r="E101">
        <v>1969932811</v>
      </c>
      <c r="F101">
        <f>(K101-J101)*86400</f>
        <v>49.000000138767064</v>
      </c>
      <c r="G101">
        <f t="shared" si="74"/>
        <v>389.00000040885061</v>
      </c>
      <c r="H101">
        <f>G101/F101</f>
        <v>7.938775496065511</v>
      </c>
      <c r="I101" s="2" t="str">
        <f t="shared" si="75"/>
        <v>🔴</v>
      </c>
      <c r="J101" t="s">
        <v>331</v>
      </c>
      <c r="K101" t="s">
        <v>330</v>
      </c>
      <c r="AZ101" t="s">
        <v>71</v>
      </c>
      <c r="BA101" t="s">
        <v>72</v>
      </c>
      <c r="BB101" t="s">
        <v>105</v>
      </c>
      <c r="BC101" t="s">
        <v>80</v>
      </c>
      <c r="BD101" t="s">
        <v>290</v>
      </c>
      <c r="BW101" s="3" t="str">
        <f t="shared" si="76"/>
        <v>JO</v>
      </c>
      <c r="BX101" s="3">
        <f t="shared" si="77"/>
        <v>3</v>
      </c>
      <c r="BY101">
        <f t="shared" si="56"/>
        <v>0</v>
      </c>
      <c r="BZ101">
        <f t="shared" si="57"/>
        <v>0</v>
      </c>
      <c r="CA101">
        <f t="shared" si="58"/>
        <v>0</v>
      </c>
      <c r="CB101">
        <f t="shared" si="78"/>
        <v>0</v>
      </c>
      <c r="CC101" s="1">
        <f t="shared" si="79"/>
        <v>0</v>
      </c>
      <c r="CD101">
        <f t="shared" si="59"/>
        <v>0</v>
      </c>
      <c r="CE101">
        <f t="shared" si="60"/>
        <v>3</v>
      </c>
      <c r="CF101">
        <f t="shared" si="61"/>
        <v>0</v>
      </c>
      <c r="CG101">
        <f t="shared" si="80"/>
        <v>0</v>
      </c>
      <c r="CH101" s="1">
        <f t="shared" si="81"/>
        <v>3</v>
      </c>
      <c r="CI101">
        <f t="shared" si="62"/>
        <v>7</v>
      </c>
      <c r="CJ101">
        <f t="shared" si="63"/>
        <v>0</v>
      </c>
      <c r="CK101">
        <f t="shared" si="64"/>
        <v>0</v>
      </c>
      <c r="CL101">
        <f t="shared" si="82"/>
        <v>0</v>
      </c>
      <c r="CM101" s="1">
        <f t="shared" si="83"/>
        <v>7</v>
      </c>
      <c r="CN101">
        <f t="shared" si="65"/>
        <v>0</v>
      </c>
      <c r="CO101">
        <f t="shared" si="66"/>
        <v>0</v>
      </c>
      <c r="CP101">
        <f t="shared" si="67"/>
        <v>3</v>
      </c>
      <c r="CQ101">
        <f t="shared" si="84"/>
        <v>0</v>
      </c>
      <c r="CR101" s="1">
        <f t="shared" si="85"/>
        <v>3</v>
      </c>
      <c r="CS101">
        <f t="shared" si="68"/>
        <v>0</v>
      </c>
      <c r="CT101">
        <f t="shared" si="69"/>
        <v>0</v>
      </c>
      <c r="CU101">
        <f t="shared" si="70"/>
        <v>0</v>
      </c>
      <c r="CV101">
        <f t="shared" si="86"/>
        <v>0</v>
      </c>
      <c r="CW101" s="1">
        <f t="shared" si="87"/>
        <v>0</v>
      </c>
      <c r="CX101">
        <f t="shared" si="71"/>
        <v>0</v>
      </c>
      <c r="CY101">
        <f t="shared" si="72"/>
        <v>0</v>
      </c>
      <c r="CZ101">
        <f t="shared" si="73"/>
        <v>0</v>
      </c>
      <c r="DA101">
        <f t="shared" si="88"/>
        <v>2</v>
      </c>
      <c r="DB101" s="1">
        <f t="shared" si="89"/>
        <v>2</v>
      </c>
      <c r="DC101" s="2" t="str">
        <f t="shared" si="90"/>
        <v>✅</v>
      </c>
      <c r="DD101" s="2" t="str">
        <f t="shared" si="94"/>
        <v>✅</v>
      </c>
      <c r="DE101" s="2" t="str">
        <f t="shared" si="92"/>
        <v>✅</v>
      </c>
      <c r="DF101" s="2" t="str">
        <f t="shared" si="93"/>
        <v>✅</v>
      </c>
    </row>
    <row r="102" spans="1:110" x14ac:dyDescent="0.15">
      <c r="A102">
        <v>152</v>
      </c>
      <c r="B102" t="s">
        <v>332</v>
      </c>
      <c r="C102">
        <v>3</v>
      </c>
      <c r="D102" t="s">
        <v>92</v>
      </c>
      <c r="E102">
        <v>1588271665</v>
      </c>
      <c r="F102">
        <f>(K102-J102)*86400</f>
        <v>390.00000001396984</v>
      </c>
      <c r="G102">
        <f t="shared" si="74"/>
        <v>389.00000040885061</v>
      </c>
      <c r="H102">
        <f>G102/F102</f>
        <v>0.99743589844850411</v>
      </c>
      <c r="I102" s="2" t="str">
        <f t="shared" si="75"/>
        <v>🟢</v>
      </c>
      <c r="J102" t="s">
        <v>333</v>
      </c>
      <c r="K102" t="s">
        <v>332</v>
      </c>
      <c r="L102">
        <v>5</v>
      </c>
      <c r="M102">
        <v>6</v>
      </c>
      <c r="N102">
        <v>6</v>
      </c>
      <c r="O102">
        <v>6</v>
      </c>
      <c r="P102">
        <v>4</v>
      </c>
      <c r="Q102">
        <v>6</v>
      </c>
      <c r="R102">
        <v>6</v>
      </c>
      <c r="S102">
        <v>5</v>
      </c>
      <c r="T102">
        <v>4</v>
      </c>
      <c r="U102">
        <v>6</v>
      </c>
      <c r="V102">
        <v>4</v>
      </c>
      <c r="W102">
        <v>6</v>
      </c>
      <c r="X102">
        <v>6</v>
      </c>
      <c r="Y102">
        <v>5</v>
      </c>
      <c r="Z102">
        <v>5</v>
      </c>
      <c r="AA102">
        <v>6</v>
      </c>
      <c r="AB102">
        <v>5</v>
      </c>
      <c r="AC102">
        <v>6</v>
      </c>
      <c r="AD102">
        <v>5</v>
      </c>
      <c r="AE102">
        <v>5</v>
      </c>
      <c r="AF102">
        <v>4</v>
      </c>
      <c r="AG102">
        <v>6</v>
      </c>
      <c r="AH102">
        <v>5</v>
      </c>
      <c r="AI102">
        <v>6</v>
      </c>
      <c r="AJ102">
        <v>6</v>
      </c>
      <c r="AK102">
        <v>6</v>
      </c>
      <c r="AL102">
        <v>5</v>
      </c>
      <c r="AM102">
        <v>6</v>
      </c>
      <c r="AN102">
        <v>6</v>
      </c>
      <c r="AO102">
        <v>6</v>
      </c>
      <c r="AP102">
        <v>5</v>
      </c>
      <c r="AQ102">
        <v>6</v>
      </c>
      <c r="AR102">
        <v>5</v>
      </c>
      <c r="AS102">
        <v>6</v>
      </c>
      <c r="AT102">
        <v>6</v>
      </c>
      <c r="AU102">
        <v>4</v>
      </c>
      <c r="AV102">
        <v>5</v>
      </c>
      <c r="AW102">
        <v>5</v>
      </c>
      <c r="AX102">
        <v>4</v>
      </c>
      <c r="AY102">
        <v>5</v>
      </c>
      <c r="AZ102" t="s">
        <v>71</v>
      </c>
      <c r="BA102" t="s">
        <v>88</v>
      </c>
      <c r="BB102" t="s">
        <v>105</v>
      </c>
      <c r="BC102" t="s">
        <v>80</v>
      </c>
      <c r="BD102" t="s">
        <v>291</v>
      </c>
      <c r="BW102" s="3" t="str">
        <f t="shared" si="76"/>
        <v>KRIS</v>
      </c>
      <c r="BX102" s="3">
        <f t="shared" si="77"/>
        <v>4</v>
      </c>
      <c r="BY102">
        <f t="shared" si="56"/>
        <v>0</v>
      </c>
      <c r="BZ102">
        <f t="shared" si="57"/>
        <v>0</v>
      </c>
      <c r="CA102">
        <f t="shared" si="58"/>
        <v>0</v>
      </c>
      <c r="CB102">
        <f t="shared" si="78"/>
        <v>2</v>
      </c>
      <c r="CC102" s="1">
        <f t="shared" si="79"/>
        <v>2</v>
      </c>
      <c r="CD102">
        <f t="shared" si="59"/>
        <v>0</v>
      </c>
      <c r="CE102">
        <f t="shared" si="60"/>
        <v>3</v>
      </c>
      <c r="CF102">
        <f t="shared" si="61"/>
        <v>0</v>
      </c>
      <c r="CG102">
        <f t="shared" si="80"/>
        <v>0</v>
      </c>
      <c r="CH102" s="1">
        <f t="shared" si="81"/>
        <v>3</v>
      </c>
      <c r="CI102">
        <f t="shared" si="62"/>
        <v>0</v>
      </c>
      <c r="CJ102">
        <f t="shared" si="63"/>
        <v>0</v>
      </c>
      <c r="CK102">
        <f t="shared" si="64"/>
        <v>0</v>
      </c>
      <c r="CL102">
        <f t="shared" si="82"/>
        <v>0</v>
      </c>
      <c r="CM102" s="1">
        <f t="shared" si="83"/>
        <v>0</v>
      </c>
      <c r="CN102">
        <f t="shared" si="65"/>
        <v>7</v>
      </c>
      <c r="CO102">
        <f t="shared" si="66"/>
        <v>0</v>
      </c>
      <c r="CP102">
        <f t="shared" si="67"/>
        <v>3</v>
      </c>
      <c r="CQ102">
        <f t="shared" si="84"/>
        <v>0</v>
      </c>
      <c r="CR102" s="1">
        <f t="shared" si="85"/>
        <v>10</v>
      </c>
      <c r="CS102">
        <f t="shared" si="68"/>
        <v>0</v>
      </c>
      <c r="CT102">
        <f t="shared" si="69"/>
        <v>0</v>
      </c>
      <c r="CU102">
        <f t="shared" si="70"/>
        <v>0</v>
      </c>
      <c r="CV102">
        <f t="shared" si="86"/>
        <v>0</v>
      </c>
      <c r="CW102" s="1">
        <f t="shared" si="87"/>
        <v>0</v>
      </c>
      <c r="CX102">
        <f t="shared" si="71"/>
        <v>0</v>
      </c>
      <c r="CY102">
        <f t="shared" si="72"/>
        <v>0</v>
      </c>
      <c r="CZ102">
        <f t="shared" si="73"/>
        <v>0</v>
      </c>
      <c r="DA102">
        <f t="shared" si="88"/>
        <v>0</v>
      </c>
      <c r="DB102" s="1">
        <f t="shared" si="89"/>
        <v>0</v>
      </c>
      <c r="DC102" s="2" t="str">
        <f t="shared" si="90"/>
        <v>✅</v>
      </c>
      <c r="DD102" s="2" t="str">
        <f t="shared" si="94"/>
        <v>✅</v>
      </c>
      <c r="DE102" s="2" t="str">
        <f t="shared" si="92"/>
        <v>✅</v>
      </c>
      <c r="DF102" s="2" t="str">
        <f t="shared" si="93"/>
        <v>✅</v>
      </c>
    </row>
    <row r="103" spans="1:110" x14ac:dyDescent="0.15">
      <c r="A103">
        <v>153</v>
      </c>
      <c r="B103" t="s">
        <v>334</v>
      </c>
      <c r="C103">
        <v>3</v>
      </c>
      <c r="D103" t="s">
        <v>92</v>
      </c>
      <c r="E103">
        <v>664310255</v>
      </c>
      <c r="F103">
        <f>(K103-J103)*86400</f>
        <v>413.00000036135316</v>
      </c>
      <c r="G103">
        <f t="shared" si="74"/>
        <v>389.00000040885061</v>
      </c>
      <c r="H103">
        <f>G103/F103</f>
        <v>0.94188862002057183</v>
      </c>
      <c r="I103" s="2" t="str">
        <f t="shared" si="75"/>
        <v>🟢</v>
      </c>
      <c r="J103" t="s">
        <v>335</v>
      </c>
      <c r="K103" t="s">
        <v>334</v>
      </c>
      <c r="L103">
        <v>4</v>
      </c>
      <c r="M103">
        <v>4</v>
      </c>
      <c r="N103">
        <v>3</v>
      </c>
      <c r="O103">
        <v>4</v>
      </c>
      <c r="P103">
        <v>3</v>
      </c>
      <c r="Q103">
        <v>4</v>
      </c>
      <c r="R103">
        <v>6</v>
      </c>
      <c r="S103">
        <v>5</v>
      </c>
      <c r="T103">
        <v>4</v>
      </c>
      <c r="U103">
        <v>5</v>
      </c>
      <c r="V103">
        <v>4</v>
      </c>
      <c r="W103">
        <v>6</v>
      </c>
      <c r="X103">
        <v>4</v>
      </c>
      <c r="Y103">
        <v>3</v>
      </c>
      <c r="Z103">
        <v>3</v>
      </c>
      <c r="AA103">
        <v>3</v>
      </c>
      <c r="AB103">
        <v>5</v>
      </c>
      <c r="AC103">
        <v>2</v>
      </c>
      <c r="AD103">
        <v>4</v>
      </c>
      <c r="AE103">
        <v>4</v>
      </c>
      <c r="AF103">
        <v>6</v>
      </c>
      <c r="AG103">
        <v>5</v>
      </c>
      <c r="AH103">
        <v>4</v>
      </c>
      <c r="AI103">
        <v>5</v>
      </c>
      <c r="AJ103">
        <v>6</v>
      </c>
      <c r="AK103">
        <v>5</v>
      </c>
      <c r="AL103">
        <v>5</v>
      </c>
      <c r="AM103">
        <v>4</v>
      </c>
      <c r="AN103">
        <v>5</v>
      </c>
      <c r="AO103">
        <v>5</v>
      </c>
      <c r="AP103">
        <v>3</v>
      </c>
      <c r="AQ103">
        <v>5</v>
      </c>
      <c r="AR103">
        <v>3</v>
      </c>
      <c r="AS103">
        <v>4</v>
      </c>
      <c r="AT103">
        <v>4</v>
      </c>
      <c r="AU103">
        <v>5</v>
      </c>
      <c r="AV103">
        <v>4</v>
      </c>
      <c r="AW103">
        <v>3</v>
      </c>
      <c r="AX103">
        <v>2</v>
      </c>
      <c r="AY103">
        <v>1</v>
      </c>
      <c r="AZ103" t="s">
        <v>71</v>
      </c>
      <c r="BA103" t="s">
        <v>78</v>
      </c>
      <c r="BB103" t="s">
        <v>83</v>
      </c>
      <c r="BC103" t="s">
        <v>160</v>
      </c>
      <c r="BD103" t="s">
        <v>292</v>
      </c>
      <c r="BW103" s="3" t="str">
        <f t="shared" si="76"/>
        <v>LOU</v>
      </c>
      <c r="BX103" s="3">
        <f t="shared" si="77"/>
        <v>6</v>
      </c>
      <c r="BY103">
        <f t="shared" si="56"/>
        <v>0</v>
      </c>
      <c r="BZ103">
        <f t="shared" si="57"/>
        <v>0</v>
      </c>
      <c r="CA103">
        <f t="shared" si="58"/>
        <v>0</v>
      </c>
      <c r="CB103">
        <f t="shared" si="78"/>
        <v>0</v>
      </c>
      <c r="CC103" s="1">
        <f t="shared" si="79"/>
        <v>0</v>
      </c>
      <c r="CD103">
        <f t="shared" si="59"/>
        <v>0</v>
      </c>
      <c r="CE103">
        <f t="shared" si="60"/>
        <v>0</v>
      </c>
      <c r="CF103">
        <f t="shared" si="61"/>
        <v>3</v>
      </c>
      <c r="CG103">
        <f t="shared" si="80"/>
        <v>2</v>
      </c>
      <c r="CH103" s="1">
        <f t="shared" si="81"/>
        <v>5</v>
      </c>
      <c r="CI103">
        <f t="shared" si="62"/>
        <v>0</v>
      </c>
      <c r="CJ103">
        <f t="shared" si="63"/>
        <v>0</v>
      </c>
      <c r="CK103">
        <f t="shared" si="64"/>
        <v>0</v>
      </c>
      <c r="CL103">
        <f t="shared" si="82"/>
        <v>0</v>
      </c>
      <c r="CM103" s="1">
        <f t="shared" si="83"/>
        <v>0</v>
      </c>
      <c r="CN103">
        <f t="shared" si="65"/>
        <v>0</v>
      </c>
      <c r="CO103">
        <f t="shared" si="66"/>
        <v>0</v>
      </c>
      <c r="CP103">
        <f t="shared" si="67"/>
        <v>0</v>
      </c>
      <c r="CQ103">
        <f t="shared" si="84"/>
        <v>0</v>
      </c>
      <c r="CR103" s="1">
        <f t="shared" si="85"/>
        <v>0</v>
      </c>
      <c r="CS103">
        <f t="shared" si="68"/>
        <v>0</v>
      </c>
      <c r="CT103">
        <f t="shared" si="69"/>
        <v>0</v>
      </c>
      <c r="CU103">
        <f t="shared" si="70"/>
        <v>0</v>
      </c>
      <c r="CV103">
        <f t="shared" si="86"/>
        <v>0</v>
      </c>
      <c r="CW103" s="1">
        <f t="shared" si="87"/>
        <v>0</v>
      </c>
      <c r="CX103">
        <f t="shared" si="71"/>
        <v>7</v>
      </c>
      <c r="CY103">
        <f t="shared" si="72"/>
        <v>3</v>
      </c>
      <c r="CZ103">
        <f t="shared" si="73"/>
        <v>0</v>
      </c>
      <c r="DA103">
        <f t="shared" si="88"/>
        <v>0</v>
      </c>
      <c r="DB103" s="1">
        <f t="shared" si="89"/>
        <v>10</v>
      </c>
      <c r="DC103" s="2" t="str">
        <f t="shared" si="90"/>
        <v>✅</v>
      </c>
      <c r="DD103" s="2" t="str">
        <f t="shared" si="94"/>
        <v>✅</v>
      </c>
      <c r="DE103" s="2" t="str">
        <f t="shared" si="92"/>
        <v>✅</v>
      </c>
      <c r="DF103" s="2" t="str">
        <f t="shared" si="93"/>
        <v>✅</v>
      </c>
    </row>
    <row r="104" spans="1:110" x14ac:dyDescent="0.15">
      <c r="A104">
        <v>154</v>
      </c>
      <c r="B104" t="s">
        <v>336</v>
      </c>
      <c r="C104">
        <v>3</v>
      </c>
      <c r="D104" t="s">
        <v>69</v>
      </c>
      <c r="E104">
        <v>2078801458</v>
      </c>
      <c r="F104">
        <f>(K104-J104)*86400</f>
        <v>179.99999995809048</v>
      </c>
      <c r="G104">
        <f t="shared" si="74"/>
        <v>389.00000040885061</v>
      </c>
      <c r="H104">
        <f>G104/F104</f>
        <v>2.1611111138856764</v>
      </c>
      <c r="I104" s="2" t="str">
        <f t="shared" si="75"/>
        <v>🔴</v>
      </c>
      <c r="J104" t="s">
        <v>337</v>
      </c>
      <c r="K104" t="s">
        <v>336</v>
      </c>
      <c r="L104">
        <v>4</v>
      </c>
      <c r="M104">
        <v>4</v>
      </c>
      <c r="N104">
        <v>3</v>
      </c>
      <c r="O104">
        <v>3</v>
      </c>
      <c r="P104">
        <v>3</v>
      </c>
      <c r="Q104">
        <v>6</v>
      </c>
      <c r="R104">
        <v>5</v>
      </c>
      <c r="S104">
        <v>5</v>
      </c>
      <c r="T104">
        <v>4</v>
      </c>
      <c r="U104">
        <v>4</v>
      </c>
      <c r="V104">
        <v>4</v>
      </c>
      <c r="W104">
        <v>5</v>
      </c>
      <c r="X104">
        <v>3</v>
      </c>
      <c r="Y104">
        <v>4</v>
      </c>
      <c r="Z104">
        <v>3</v>
      </c>
      <c r="AA104">
        <v>3</v>
      </c>
      <c r="AB104">
        <v>4</v>
      </c>
      <c r="AC104">
        <v>3</v>
      </c>
      <c r="AD104">
        <v>4</v>
      </c>
      <c r="AE104">
        <v>6</v>
      </c>
      <c r="AF104">
        <v>5</v>
      </c>
      <c r="AG104">
        <v>4</v>
      </c>
      <c r="AH104">
        <v>4</v>
      </c>
      <c r="AI104">
        <v>5</v>
      </c>
      <c r="AJ104">
        <v>4</v>
      </c>
      <c r="AK104">
        <v>5</v>
      </c>
      <c r="AL104">
        <v>3</v>
      </c>
      <c r="AM104">
        <v>4</v>
      </c>
      <c r="AN104">
        <v>4</v>
      </c>
      <c r="AO104">
        <v>4</v>
      </c>
      <c r="AP104">
        <v>3</v>
      </c>
      <c r="AQ104">
        <v>4</v>
      </c>
      <c r="AR104">
        <v>4</v>
      </c>
      <c r="AS104">
        <v>3</v>
      </c>
      <c r="AT104">
        <v>6</v>
      </c>
      <c r="AU104">
        <v>3</v>
      </c>
      <c r="AV104">
        <v>3</v>
      </c>
      <c r="AW104">
        <v>2</v>
      </c>
      <c r="AX104">
        <v>2</v>
      </c>
      <c r="AY104">
        <v>2</v>
      </c>
      <c r="AZ104" t="s">
        <v>71</v>
      </c>
      <c r="BA104" t="s">
        <v>78</v>
      </c>
      <c r="BB104" t="s">
        <v>83</v>
      </c>
      <c r="BC104" t="s">
        <v>160</v>
      </c>
      <c r="BD104" t="s">
        <v>292</v>
      </c>
      <c r="BW104" s="3" t="str">
        <f t="shared" si="76"/>
        <v>LOU</v>
      </c>
      <c r="BX104" s="3">
        <f t="shared" si="77"/>
        <v>6</v>
      </c>
      <c r="BY104">
        <f t="shared" si="56"/>
        <v>0</v>
      </c>
      <c r="BZ104">
        <f t="shared" si="57"/>
        <v>0</v>
      </c>
      <c r="CA104">
        <f t="shared" si="58"/>
        <v>0</v>
      </c>
      <c r="CB104">
        <f t="shared" si="78"/>
        <v>0</v>
      </c>
      <c r="CC104" s="1">
        <f t="shared" si="79"/>
        <v>0</v>
      </c>
      <c r="CD104">
        <f t="shared" si="59"/>
        <v>0</v>
      </c>
      <c r="CE104">
        <f t="shared" si="60"/>
        <v>0</v>
      </c>
      <c r="CF104">
        <f t="shared" si="61"/>
        <v>3</v>
      </c>
      <c r="CG104">
        <f t="shared" si="80"/>
        <v>2</v>
      </c>
      <c r="CH104" s="1">
        <f t="shared" si="81"/>
        <v>5</v>
      </c>
      <c r="CI104">
        <f t="shared" si="62"/>
        <v>0</v>
      </c>
      <c r="CJ104">
        <f t="shared" si="63"/>
        <v>0</v>
      </c>
      <c r="CK104">
        <f t="shared" si="64"/>
        <v>0</v>
      </c>
      <c r="CL104">
        <f t="shared" si="82"/>
        <v>0</v>
      </c>
      <c r="CM104" s="1">
        <f t="shared" si="83"/>
        <v>0</v>
      </c>
      <c r="CN104">
        <f t="shared" si="65"/>
        <v>0</v>
      </c>
      <c r="CO104">
        <f t="shared" si="66"/>
        <v>0</v>
      </c>
      <c r="CP104">
        <f t="shared" si="67"/>
        <v>0</v>
      </c>
      <c r="CQ104">
        <f t="shared" si="84"/>
        <v>0</v>
      </c>
      <c r="CR104" s="1">
        <f t="shared" si="85"/>
        <v>0</v>
      </c>
      <c r="CS104">
        <f t="shared" si="68"/>
        <v>0</v>
      </c>
      <c r="CT104">
        <f t="shared" si="69"/>
        <v>0</v>
      </c>
      <c r="CU104">
        <f t="shared" si="70"/>
        <v>0</v>
      </c>
      <c r="CV104">
        <f t="shared" si="86"/>
        <v>0</v>
      </c>
      <c r="CW104" s="1">
        <f t="shared" si="87"/>
        <v>0</v>
      </c>
      <c r="CX104">
        <f t="shared" si="71"/>
        <v>7</v>
      </c>
      <c r="CY104">
        <f t="shared" si="72"/>
        <v>3</v>
      </c>
      <c r="CZ104">
        <f t="shared" si="73"/>
        <v>0</v>
      </c>
      <c r="DA104">
        <f t="shared" si="88"/>
        <v>0</v>
      </c>
      <c r="DB104" s="1">
        <f t="shared" si="89"/>
        <v>10</v>
      </c>
      <c r="DC104" s="2" t="str">
        <f t="shared" si="90"/>
        <v>✅</v>
      </c>
      <c r="DD104" s="2" t="str">
        <f t="shared" si="94"/>
        <v>✅</v>
      </c>
      <c r="DE104" s="2" t="str">
        <f t="shared" si="92"/>
        <v>✅</v>
      </c>
      <c r="DF104" s="2" t="str">
        <f t="shared" si="93"/>
        <v>✅</v>
      </c>
    </row>
    <row r="105" spans="1:110" x14ac:dyDescent="0.15">
      <c r="A105">
        <v>155</v>
      </c>
      <c r="B105" t="s">
        <v>338</v>
      </c>
      <c r="C105">
        <v>3</v>
      </c>
      <c r="D105" t="s">
        <v>69</v>
      </c>
      <c r="E105">
        <v>1734433559</v>
      </c>
      <c r="F105">
        <f>(K105-J105)*86400</f>
        <v>229.00000009685755</v>
      </c>
      <c r="G105">
        <f t="shared" si="74"/>
        <v>389.00000040885061</v>
      </c>
      <c r="H105">
        <f>G105/F105</f>
        <v>1.6986899573987759</v>
      </c>
      <c r="I105" s="2" t="str">
        <f t="shared" si="75"/>
        <v>🟢</v>
      </c>
      <c r="J105" t="s">
        <v>339</v>
      </c>
      <c r="K105" t="s">
        <v>338</v>
      </c>
      <c r="L105">
        <v>7</v>
      </c>
      <c r="M105">
        <v>7</v>
      </c>
      <c r="N105">
        <v>7</v>
      </c>
      <c r="O105">
        <v>6</v>
      </c>
      <c r="P105">
        <v>5</v>
      </c>
      <c r="Q105">
        <v>7</v>
      </c>
      <c r="R105">
        <v>7</v>
      </c>
      <c r="S105">
        <v>6</v>
      </c>
      <c r="T105">
        <v>6</v>
      </c>
      <c r="U105">
        <v>7</v>
      </c>
      <c r="V105">
        <v>5</v>
      </c>
      <c r="W105">
        <v>7</v>
      </c>
      <c r="X105">
        <v>6</v>
      </c>
      <c r="Y105">
        <v>7</v>
      </c>
      <c r="Z105">
        <v>6</v>
      </c>
      <c r="AA105">
        <v>7</v>
      </c>
      <c r="AB105">
        <v>5</v>
      </c>
      <c r="AC105">
        <v>6</v>
      </c>
      <c r="AD105">
        <v>6</v>
      </c>
      <c r="AE105">
        <v>7</v>
      </c>
      <c r="AF105">
        <v>7</v>
      </c>
      <c r="AG105">
        <v>5</v>
      </c>
      <c r="AH105">
        <v>5</v>
      </c>
      <c r="AI105">
        <v>6</v>
      </c>
      <c r="AJ105">
        <v>5</v>
      </c>
      <c r="AK105">
        <v>4</v>
      </c>
      <c r="AL105">
        <v>4</v>
      </c>
      <c r="AM105">
        <v>5</v>
      </c>
      <c r="AN105">
        <v>4</v>
      </c>
      <c r="AO105">
        <v>5</v>
      </c>
      <c r="AP105">
        <v>5</v>
      </c>
      <c r="AQ105">
        <v>6</v>
      </c>
      <c r="AR105">
        <v>6</v>
      </c>
      <c r="AS105">
        <v>5</v>
      </c>
      <c r="AT105">
        <v>6</v>
      </c>
      <c r="AU105">
        <v>3</v>
      </c>
      <c r="AV105">
        <v>4</v>
      </c>
      <c r="AW105">
        <v>3</v>
      </c>
      <c r="AX105">
        <v>1</v>
      </c>
      <c r="AY105">
        <v>5</v>
      </c>
      <c r="AZ105" t="s">
        <v>71</v>
      </c>
      <c r="BA105" t="s">
        <v>94</v>
      </c>
      <c r="BB105" t="s">
        <v>79</v>
      </c>
      <c r="BC105" t="s">
        <v>80</v>
      </c>
      <c r="BD105" t="s">
        <v>291</v>
      </c>
      <c r="BW105" s="3" t="str">
        <f t="shared" si="76"/>
        <v>MAX</v>
      </c>
      <c r="BX105" s="3">
        <f t="shared" si="77"/>
        <v>2</v>
      </c>
      <c r="BY105">
        <f t="shared" si="56"/>
        <v>0</v>
      </c>
      <c r="BZ105">
        <f t="shared" si="57"/>
        <v>0</v>
      </c>
      <c r="CA105">
        <f t="shared" si="58"/>
        <v>0</v>
      </c>
      <c r="CB105">
        <f t="shared" si="78"/>
        <v>2</v>
      </c>
      <c r="CC105" s="1">
        <f t="shared" si="79"/>
        <v>2</v>
      </c>
      <c r="CD105">
        <f t="shared" si="59"/>
        <v>7</v>
      </c>
      <c r="CE105">
        <f t="shared" si="60"/>
        <v>0</v>
      </c>
      <c r="CF105">
        <f t="shared" si="61"/>
        <v>0</v>
      </c>
      <c r="CG105">
        <f t="shared" si="80"/>
        <v>0</v>
      </c>
      <c r="CH105" s="1">
        <f t="shared" si="81"/>
        <v>7</v>
      </c>
      <c r="CI105">
        <f t="shared" si="62"/>
        <v>0</v>
      </c>
      <c r="CJ105">
        <f t="shared" si="63"/>
        <v>0</v>
      </c>
      <c r="CK105">
        <f t="shared" si="64"/>
        <v>0</v>
      </c>
      <c r="CL105">
        <f t="shared" si="82"/>
        <v>0</v>
      </c>
      <c r="CM105" s="1">
        <f t="shared" si="83"/>
        <v>0</v>
      </c>
      <c r="CN105">
        <f t="shared" si="65"/>
        <v>0</v>
      </c>
      <c r="CO105">
        <f t="shared" si="66"/>
        <v>3</v>
      </c>
      <c r="CP105">
        <f t="shared" si="67"/>
        <v>3</v>
      </c>
      <c r="CQ105">
        <f t="shared" si="84"/>
        <v>0</v>
      </c>
      <c r="CR105" s="1">
        <f t="shared" si="85"/>
        <v>6</v>
      </c>
      <c r="CS105">
        <f t="shared" si="68"/>
        <v>0</v>
      </c>
      <c r="CT105">
        <f t="shared" si="69"/>
        <v>0</v>
      </c>
      <c r="CU105">
        <f t="shared" si="70"/>
        <v>0</v>
      </c>
      <c r="CV105">
        <f t="shared" si="86"/>
        <v>0</v>
      </c>
      <c r="CW105" s="1">
        <f t="shared" si="87"/>
        <v>0</v>
      </c>
      <c r="CX105">
        <f t="shared" si="71"/>
        <v>0</v>
      </c>
      <c r="CY105">
        <f t="shared" si="72"/>
        <v>0</v>
      </c>
      <c r="CZ105">
        <f t="shared" si="73"/>
        <v>0</v>
      </c>
      <c r="DA105">
        <f t="shared" si="88"/>
        <v>0</v>
      </c>
      <c r="DB105" s="1">
        <f t="shared" si="89"/>
        <v>0</v>
      </c>
      <c r="DC105" s="2" t="str">
        <f t="shared" si="90"/>
        <v>✅</v>
      </c>
      <c r="DD105" s="2" t="str">
        <f t="shared" si="94"/>
        <v>✅</v>
      </c>
      <c r="DE105" s="2" t="str">
        <f t="shared" si="92"/>
        <v>✅</v>
      </c>
      <c r="DF105" s="2" t="str">
        <f t="shared" si="93"/>
        <v>✅</v>
      </c>
    </row>
    <row r="106" spans="1:110" x14ac:dyDescent="0.15">
      <c r="A106">
        <v>156</v>
      </c>
      <c r="B106" t="s">
        <v>340</v>
      </c>
      <c r="C106">
        <v>3</v>
      </c>
      <c r="D106" t="s">
        <v>92</v>
      </c>
      <c r="E106">
        <v>810818457</v>
      </c>
      <c r="F106">
        <f>(K106-J106)*86400</f>
        <v>141.9999998761341</v>
      </c>
      <c r="G106">
        <f t="shared" si="74"/>
        <v>389.00000040885061</v>
      </c>
      <c r="H106">
        <f>G106/F106</f>
        <v>2.7394366249871367</v>
      </c>
      <c r="I106" s="2" t="str">
        <f t="shared" si="75"/>
        <v>🔴</v>
      </c>
      <c r="J106" t="s">
        <v>341</v>
      </c>
      <c r="K106" t="s">
        <v>340</v>
      </c>
      <c r="L106">
        <v>3</v>
      </c>
      <c r="M106">
        <v>5</v>
      </c>
      <c r="N106">
        <v>2</v>
      </c>
      <c r="O106">
        <v>5</v>
      </c>
      <c r="P106">
        <v>4</v>
      </c>
      <c r="Q106">
        <v>3</v>
      </c>
      <c r="R106">
        <v>3</v>
      </c>
      <c r="S106">
        <v>5</v>
      </c>
      <c r="T106">
        <v>4</v>
      </c>
      <c r="U106">
        <v>2</v>
      </c>
      <c r="V106">
        <v>3</v>
      </c>
      <c r="W106">
        <v>1</v>
      </c>
      <c r="X106">
        <v>7</v>
      </c>
      <c r="Y106">
        <v>5</v>
      </c>
      <c r="Z106">
        <v>4</v>
      </c>
      <c r="AA106">
        <v>6</v>
      </c>
      <c r="AB106">
        <v>3</v>
      </c>
      <c r="AC106">
        <v>2</v>
      </c>
      <c r="AD106">
        <v>7</v>
      </c>
      <c r="AE106">
        <v>5</v>
      </c>
      <c r="AF106">
        <v>6</v>
      </c>
      <c r="AG106">
        <v>4</v>
      </c>
      <c r="AH106">
        <v>2</v>
      </c>
      <c r="AI106">
        <v>2</v>
      </c>
      <c r="AJ106">
        <v>6</v>
      </c>
      <c r="AK106">
        <v>4</v>
      </c>
      <c r="AL106">
        <v>3</v>
      </c>
      <c r="AM106">
        <v>2</v>
      </c>
      <c r="AN106">
        <v>1</v>
      </c>
      <c r="AO106">
        <v>2</v>
      </c>
      <c r="AP106">
        <v>6</v>
      </c>
      <c r="AQ106">
        <v>3</v>
      </c>
      <c r="AR106">
        <v>5</v>
      </c>
      <c r="AS106">
        <v>4</v>
      </c>
      <c r="AT106">
        <v>3</v>
      </c>
      <c r="AU106">
        <v>3</v>
      </c>
      <c r="AV106">
        <v>5</v>
      </c>
      <c r="AW106">
        <v>7</v>
      </c>
      <c r="AX106">
        <v>3</v>
      </c>
      <c r="AY106">
        <v>5</v>
      </c>
      <c r="AZ106" t="s">
        <v>71</v>
      </c>
      <c r="BA106" t="s">
        <v>88</v>
      </c>
      <c r="BB106" t="s">
        <v>79</v>
      </c>
      <c r="BC106" t="s">
        <v>80</v>
      </c>
      <c r="BD106" t="s">
        <v>292</v>
      </c>
      <c r="BW106" s="3" t="str">
        <f t="shared" si="76"/>
        <v>KRIS</v>
      </c>
      <c r="BX106" s="3">
        <f t="shared" si="77"/>
        <v>4</v>
      </c>
      <c r="BY106">
        <f t="shared" si="56"/>
        <v>0</v>
      </c>
      <c r="BZ106">
        <f t="shared" si="57"/>
        <v>0</v>
      </c>
      <c r="CA106">
        <f t="shared" si="58"/>
        <v>0</v>
      </c>
      <c r="CB106">
        <f t="shared" si="78"/>
        <v>0</v>
      </c>
      <c r="CC106" s="1">
        <f t="shared" si="79"/>
        <v>0</v>
      </c>
      <c r="CD106">
        <f t="shared" si="59"/>
        <v>0</v>
      </c>
      <c r="CE106">
        <f t="shared" si="60"/>
        <v>0</v>
      </c>
      <c r="CF106">
        <f t="shared" si="61"/>
        <v>0</v>
      </c>
      <c r="CG106">
        <f t="shared" si="80"/>
        <v>2</v>
      </c>
      <c r="CH106" s="1">
        <f t="shared" si="81"/>
        <v>2</v>
      </c>
      <c r="CI106">
        <f t="shared" si="62"/>
        <v>0</v>
      </c>
      <c r="CJ106">
        <f t="shared" si="63"/>
        <v>0</v>
      </c>
      <c r="CK106">
        <f t="shared" si="64"/>
        <v>0</v>
      </c>
      <c r="CL106">
        <f t="shared" si="82"/>
        <v>0</v>
      </c>
      <c r="CM106" s="1">
        <f t="shared" si="83"/>
        <v>0</v>
      </c>
      <c r="CN106">
        <f t="shared" si="65"/>
        <v>7</v>
      </c>
      <c r="CO106">
        <f t="shared" si="66"/>
        <v>3</v>
      </c>
      <c r="CP106">
        <f t="shared" si="67"/>
        <v>3</v>
      </c>
      <c r="CQ106">
        <f t="shared" si="84"/>
        <v>0</v>
      </c>
      <c r="CR106" s="1">
        <f t="shared" si="85"/>
        <v>13</v>
      </c>
      <c r="CS106">
        <f t="shared" si="68"/>
        <v>0</v>
      </c>
      <c r="CT106">
        <f t="shared" si="69"/>
        <v>0</v>
      </c>
      <c r="CU106">
        <f t="shared" si="70"/>
        <v>0</v>
      </c>
      <c r="CV106">
        <f t="shared" si="86"/>
        <v>0</v>
      </c>
      <c r="CW106" s="1">
        <f t="shared" si="87"/>
        <v>0</v>
      </c>
      <c r="CX106">
        <f t="shared" si="71"/>
        <v>0</v>
      </c>
      <c r="CY106">
        <f t="shared" si="72"/>
        <v>0</v>
      </c>
      <c r="CZ106">
        <f t="shared" si="73"/>
        <v>0</v>
      </c>
      <c r="DA106">
        <f t="shared" si="88"/>
        <v>0</v>
      </c>
      <c r="DB106" s="1">
        <f t="shared" si="89"/>
        <v>0</v>
      </c>
      <c r="DC106" s="2" t="str">
        <f t="shared" si="90"/>
        <v>✅</v>
      </c>
      <c r="DD106" s="2" t="str">
        <f t="shared" si="94"/>
        <v>✅</v>
      </c>
      <c r="DE106" s="2" t="str">
        <f t="shared" si="92"/>
        <v>✅</v>
      </c>
      <c r="DF106" s="2" t="str">
        <f t="shared" si="93"/>
        <v>✅</v>
      </c>
    </row>
    <row r="107" spans="1:110" x14ac:dyDescent="0.15">
      <c r="A107">
        <v>157</v>
      </c>
      <c r="B107" t="s">
        <v>342</v>
      </c>
      <c r="C107">
        <v>3</v>
      </c>
      <c r="D107" t="s">
        <v>69</v>
      </c>
      <c r="E107">
        <v>2004708084</v>
      </c>
      <c r="F107">
        <f>(K107-J107)*86400</f>
        <v>33.99999977555126</v>
      </c>
      <c r="G107">
        <f t="shared" si="74"/>
        <v>389.00000040885061</v>
      </c>
      <c r="H107">
        <f>G107/F107</f>
        <v>11.44117655814142</v>
      </c>
      <c r="I107" s="2" t="str">
        <f t="shared" si="75"/>
        <v>🔴</v>
      </c>
      <c r="J107" t="s">
        <v>343</v>
      </c>
      <c r="K107" t="s">
        <v>342</v>
      </c>
      <c r="BA107" t="s">
        <v>94</v>
      </c>
      <c r="BB107" t="s">
        <v>227</v>
      </c>
      <c r="BC107" t="s">
        <v>74</v>
      </c>
      <c r="BD107" t="s">
        <v>292</v>
      </c>
      <c r="BW107" s="3" t="str">
        <f t="shared" si="76"/>
        <v>MAX</v>
      </c>
      <c r="BX107" s="3">
        <f t="shared" si="77"/>
        <v>2</v>
      </c>
      <c r="BY107">
        <f t="shared" si="56"/>
        <v>0</v>
      </c>
      <c r="BZ107">
        <f t="shared" si="57"/>
        <v>0</v>
      </c>
      <c r="CA107">
        <f t="shared" si="58"/>
        <v>0</v>
      </c>
      <c r="CB107">
        <f t="shared" si="78"/>
        <v>0</v>
      </c>
      <c r="CC107" s="1">
        <f t="shared" si="79"/>
        <v>0</v>
      </c>
      <c r="CD107">
        <f t="shared" si="59"/>
        <v>7</v>
      </c>
      <c r="CE107">
        <f t="shared" si="60"/>
        <v>0</v>
      </c>
      <c r="CF107">
        <f t="shared" si="61"/>
        <v>0</v>
      </c>
      <c r="CG107">
        <f t="shared" si="80"/>
        <v>2</v>
      </c>
      <c r="CH107" s="1">
        <f t="shared" si="81"/>
        <v>9</v>
      </c>
      <c r="CI107">
        <f t="shared" si="62"/>
        <v>0</v>
      </c>
      <c r="CJ107">
        <f t="shared" si="63"/>
        <v>0</v>
      </c>
      <c r="CK107">
        <f t="shared" si="64"/>
        <v>3</v>
      </c>
      <c r="CL107">
        <f t="shared" si="82"/>
        <v>0</v>
      </c>
      <c r="CM107" s="1">
        <f t="shared" si="83"/>
        <v>3</v>
      </c>
      <c r="CN107">
        <f t="shared" si="65"/>
        <v>0</v>
      </c>
      <c r="CO107">
        <f t="shared" si="66"/>
        <v>0</v>
      </c>
      <c r="CP107">
        <f t="shared" si="67"/>
        <v>0</v>
      </c>
      <c r="CQ107">
        <f t="shared" si="84"/>
        <v>0</v>
      </c>
      <c r="CR107" s="1">
        <f t="shared" si="85"/>
        <v>0</v>
      </c>
      <c r="CS107">
        <f t="shared" si="68"/>
        <v>0</v>
      </c>
      <c r="CT107">
        <f t="shared" si="69"/>
        <v>3</v>
      </c>
      <c r="CU107">
        <f t="shared" si="70"/>
        <v>0</v>
      </c>
      <c r="CV107">
        <f t="shared" si="86"/>
        <v>0</v>
      </c>
      <c r="CW107" s="1">
        <f t="shared" si="87"/>
        <v>3</v>
      </c>
      <c r="CX107">
        <f t="shared" si="71"/>
        <v>0</v>
      </c>
      <c r="CY107">
        <f t="shared" si="72"/>
        <v>0</v>
      </c>
      <c r="CZ107">
        <f t="shared" si="73"/>
        <v>0</v>
      </c>
      <c r="DA107">
        <f t="shared" si="88"/>
        <v>0</v>
      </c>
      <c r="DB107" s="1">
        <f t="shared" si="89"/>
        <v>0</v>
      </c>
      <c r="DC107" s="2" t="str">
        <f t="shared" si="90"/>
        <v>✅</v>
      </c>
      <c r="DD107" s="2" t="str">
        <f t="shared" si="94"/>
        <v>✅</v>
      </c>
      <c r="DE107" s="2" t="str">
        <f t="shared" si="92"/>
        <v>✅</v>
      </c>
      <c r="DF107" s="2" t="str">
        <f t="shared" si="93"/>
        <v>✅</v>
      </c>
    </row>
    <row r="108" spans="1:110" x14ac:dyDescent="0.15">
      <c r="A108">
        <v>158</v>
      </c>
      <c r="B108" t="s">
        <v>344</v>
      </c>
      <c r="C108">
        <v>3</v>
      </c>
      <c r="D108" t="s">
        <v>69</v>
      </c>
      <c r="E108">
        <v>880432114</v>
      </c>
      <c r="F108">
        <f>(K108-J108)*86400</f>
        <v>235.00000024214387</v>
      </c>
      <c r="G108">
        <f t="shared" si="74"/>
        <v>389.00000040885061</v>
      </c>
      <c r="H108">
        <f>G108/F108</f>
        <v>1.6553191489703201</v>
      </c>
      <c r="I108" s="2" t="str">
        <f t="shared" si="75"/>
        <v>🟢</v>
      </c>
      <c r="J108" t="s">
        <v>345</v>
      </c>
      <c r="K108" t="s">
        <v>344</v>
      </c>
      <c r="L108">
        <v>4</v>
      </c>
      <c r="M108">
        <v>3</v>
      </c>
      <c r="N108">
        <v>2</v>
      </c>
      <c r="O108">
        <v>4</v>
      </c>
      <c r="P108">
        <v>3</v>
      </c>
      <c r="Q108">
        <v>2</v>
      </c>
      <c r="R108">
        <v>7</v>
      </c>
      <c r="S108">
        <v>7</v>
      </c>
      <c r="T108">
        <v>6</v>
      </c>
      <c r="U108">
        <v>7</v>
      </c>
      <c r="V108">
        <v>7</v>
      </c>
      <c r="W108">
        <v>7</v>
      </c>
      <c r="X108">
        <v>6</v>
      </c>
      <c r="Y108">
        <v>6</v>
      </c>
      <c r="Z108">
        <v>6</v>
      </c>
      <c r="AA108">
        <v>6</v>
      </c>
      <c r="AB108">
        <v>6</v>
      </c>
      <c r="AC108">
        <v>6</v>
      </c>
      <c r="AD108">
        <v>5</v>
      </c>
      <c r="AE108">
        <v>5</v>
      </c>
      <c r="AF108">
        <v>6</v>
      </c>
      <c r="AG108">
        <v>5</v>
      </c>
      <c r="AH108">
        <v>5</v>
      </c>
      <c r="AI108">
        <v>6</v>
      </c>
      <c r="AJ108">
        <v>6</v>
      </c>
      <c r="AK108">
        <v>6</v>
      </c>
      <c r="AL108">
        <v>4</v>
      </c>
      <c r="AM108">
        <v>6</v>
      </c>
      <c r="AN108">
        <v>4</v>
      </c>
      <c r="AO108">
        <v>6</v>
      </c>
      <c r="AP108">
        <v>3</v>
      </c>
      <c r="AQ108">
        <v>3</v>
      </c>
      <c r="AR108">
        <v>3</v>
      </c>
      <c r="AS108">
        <v>3</v>
      </c>
      <c r="AT108">
        <v>3</v>
      </c>
      <c r="AU108">
        <v>2</v>
      </c>
      <c r="AV108">
        <v>2</v>
      </c>
      <c r="AW108">
        <v>2</v>
      </c>
      <c r="AX108">
        <v>2</v>
      </c>
      <c r="AY108">
        <v>2</v>
      </c>
      <c r="AZ108" t="s">
        <v>71</v>
      </c>
      <c r="BA108" t="s">
        <v>88</v>
      </c>
      <c r="BB108" t="s">
        <v>73</v>
      </c>
      <c r="BC108" t="s">
        <v>80</v>
      </c>
      <c r="BD108" t="s">
        <v>288</v>
      </c>
      <c r="BW108" s="3" t="str">
        <f t="shared" si="76"/>
        <v>KRIS</v>
      </c>
      <c r="BX108" s="3">
        <f t="shared" si="77"/>
        <v>4</v>
      </c>
      <c r="BY108">
        <f t="shared" si="56"/>
        <v>0</v>
      </c>
      <c r="BZ108">
        <f t="shared" si="57"/>
        <v>0</v>
      </c>
      <c r="CA108">
        <f t="shared" si="58"/>
        <v>0</v>
      </c>
      <c r="CB108">
        <f t="shared" si="78"/>
        <v>0</v>
      </c>
      <c r="CC108" s="1">
        <f t="shared" si="79"/>
        <v>0</v>
      </c>
      <c r="CD108">
        <f t="shared" si="59"/>
        <v>0</v>
      </c>
      <c r="CE108">
        <f t="shared" si="60"/>
        <v>0</v>
      </c>
      <c r="CF108">
        <f t="shared" si="61"/>
        <v>0</v>
      </c>
      <c r="CG108">
        <f t="shared" si="80"/>
        <v>0</v>
      </c>
      <c r="CH108" s="1">
        <f t="shared" si="81"/>
        <v>0</v>
      </c>
      <c r="CI108">
        <f t="shared" si="62"/>
        <v>0</v>
      </c>
      <c r="CJ108">
        <f t="shared" si="63"/>
        <v>3</v>
      </c>
      <c r="CK108">
        <f t="shared" si="64"/>
        <v>0</v>
      </c>
      <c r="CL108">
        <f t="shared" si="82"/>
        <v>2</v>
      </c>
      <c r="CM108" s="1">
        <f t="shared" si="83"/>
        <v>5</v>
      </c>
      <c r="CN108">
        <f t="shared" si="65"/>
        <v>7</v>
      </c>
      <c r="CO108">
        <f t="shared" si="66"/>
        <v>0</v>
      </c>
      <c r="CP108">
        <f t="shared" si="67"/>
        <v>3</v>
      </c>
      <c r="CQ108">
        <f t="shared" si="84"/>
        <v>0</v>
      </c>
      <c r="CR108" s="1">
        <f t="shared" si="85"/>
        <v>10</v>
      </c>
      <c r="CS108">
        <f t="shared" si="68"/>
        <v>0</v>
      </c>
      <c r="CT108">
        <f t="shared" si="69"/>
        <v>0</v>
      </c>
      <c r="CU108">
        <f t="shared" si="70"/>
        <v>0</v>
      </c>
      <c r="CV108">
        <f t="shared" si="86"/>
        <v>0</v>
      </c>
      <c r="CW108" s="1">
        <f t="shared" si="87"/>
        <v>0</v>
      </c>
      <c r="CX108">
        <f t="shared" si="71"/>
        <v>0</v>
      </c>
      <c r="CY108">
        <f t="shared" si="72"/>
        <v>0</v>
      </c>
      <c r="CZ108">
        <f t="shared" si="73"/>
        <v>0</v>
      </c>
      <c r="DA108">
        <f t="shared" si="88"/>
        <v>0</v>
      </c>
      <c r="DB108" s="1">
        <f t="shared" si="89"/>
        <v>0</v>
      </c>
      <c r="DC108" s="2" t="str">
        <f t="shared" si="90"/>
        <v>✅</v>
      </c>
      <c r="DD108" s="2" t="str">
        <f t="shared" si="94"/>
        <v>✅</v>
      </c>
      <c r="DE108" s="2" t="str">
        <f t="shared" si="92"/>
        <v>✅</v>
      </c>
      <c r="DF108" s="2" t="str">
        <f t="shared" si="93"/>
        <v>✅</v>
      </c>
    </row>
    <row r="109" spans="1:110" x14ac:dyDescent="0.15">
      <c r="A109">
        <v>159</v>
      </c>
      <c r="B109" t="s">
        <v>346</v>
      </c>
      <c r="C109">
        <v>3</v>
      </c>
      <c r="D109" t="s">
        <v>92</v>
      </c>
      <c r="E109">
        <v>1053805627</v>
      </c>
      <c r="F109">
        <f>(K109-J109)*86400</f>
        <v>412.00000012759119</v>
      </c>
      <c r="G109">
        <f t="shared" si="74"/>
        <v>389.00000040885061</v>
      </c>
      <c r="H109">
        <f>G109/F109</f>
        <v>0.94417475798151029</v>
      </c>
      <c r="I109" s="2" t="str">
        <f t="shared" si="75"/>
        <v>🟢</v>
      </c>
      <c r="J109" t="s">
        <v>347</v>
      </c>
      <c r="K109" t="s">
        <v>346</v>
      </c>
      <c r="L109">
        <v>5</v>
      </c>
      <c r="M109">
        <v>4</v>
      </c>
      <c r="N109">
        <v>5</v>
      </c>
      <c r="O109">
        <v>4</v>
      </c>
      <c r="P109">
        <v>4</v>
      </c>
      <c r="Q109">
        <v>4</v>
      </c>
      <c r="R109">
        <v>7</v>
      </c>
      <c r="S109">
        <v>7</v>
      </c>
      <c r="T109">
        <v>5</v>
      </c>
      <c r="U109">
        <v>6</v>
      </c>
      <c r="V109">
        <v>4</v>
      </c>
      <c r="W109">
        <v>6</v>
      </c>
      <c r="X109">
        <v>4</v>
      </c>
      <c r="Y109">
        <v>4</v>
      </c>
      <c r="Z109">
        <v>5</v>
      </c>
      <c r="AA109">
        <v>5</v>
      </c>
      <c r="AB109">
        <v>5</v>
      </c>
      <c r="AC109">
        <v>5</v>
      </c>
      <c r="AD109">
        <v>5</v>
      </c>
      <c r="AE109">
        <v>6</v>
      </c>
      <c r="AF109">
        <v>5</v>
      </c>
      <c r="AG109">
        <v>6</v>
      </c>
      <c r="AH109">
        <v>4</v>
      </c>
      <c r="AI109">
        <v>6</v>
      </c>
      <c r="AJ109">
        <v>4</v>
      </c>
      <c r="AK109">
        <v>4</v>
      </c>
      <c r="AL109">
        <v>3</v>
      </c>
      <c r="AM109">
        <v>4</v>
      </c>
      <c r="AN109">
        <v>3</v>
      </c>
      <c r="AO109">
        <v>5</v>
      </c>
      <c r="AP109">
        <v>6</v>
      </c>
      <c r="AQ109">
        <v>6</v>
      </c>
      <c r="AR109">
        <v>6</v>
      </c>
      <c r="AS109">
        <v>6</v>
      </c>
      <c r="AT109">
        <v>6</v>
      </c>
      <c r="AU109">
        <v>4</v>
      </c>
      <c r="AV109">
        <v>5</v>
      </c>
      <c r="AW109">
        <v>3</v>
      </c>
      <c r="AX109">
        <v>4</v>
      </c>
      <c r="AY109">
        <v>3</v>
      </c>
      <c r="AZ109" t="s">
        <v>71</v>
      </c>
      <c r="BA109" t="s">
        <v>120</v>
      </c>
      <c r="BB109" t="s">
        <v>79</v>
      </c>
      <c r="BC109" t="s">
        <v>125</v>
      </c>
      <c r="BD109" t="s">
        <v>289</v>
      </c>
      <c r="BW109" s="3" t="str">
        <f t="shared" si="76"/>
        <v>QUINN</v>
      </c>
      <c r="BX109" s="3">
        <f t="shared" si="77"/>
        <v>5</v>
      </c>
      <c r="BY109">
        <f t="shared" si="56"/>
        <v>0</v>
      </c>
      <c r="BZ109">
        <f t="shared" si="57"/>
        <v>0</v>
      </c>
      <c r="CA109">
        <f t="shared" si="58"/>
        <v>3</v>
      </c>
      <c r="CB109">
        <f t="shared" si="78"/>
        <v>0</v>
      </c>
      <c r="CC109" s="1">
        <f t="shared" si="79"/>
        <v>3</v>
      </c>
      <c r="CD109">
        <f t="shared" si="59"/>
        <v>0</v>
      </c>
      <c r="CE109">
        <f t="shared" si="60"/>
        <v>0</v>
      </c>
      <c r="CF109">
        <f t="shared" si="61"/>
        <v>0</v>
      </c>
      <c r="CG109">
        <f t="shared" si="80"/>
        <v>0</v>
      </c>
      <c r="CH109" s="1">
        <f t="shared" si="81"/>
        <v>0</v>
      </c>
      <c r="CI109">
        <f t="shared" si="62"/>
        <v>0</v>
      </c>
      <c r="CJ109">
        <f t="shared" si="63"/>
        <v>0</v>
      </c>
      <c r="CK109">
        <f t="shared" si="64"/>
        <v>0</v>
      </c>
      <c r="CL109">
        <f t="shared" si="82"/>
        <v>0</v>
      </c>
      <c r="CM109" s="1">
        <f t="shared" si="83"/>
        <v>0</v>
      </c>
      <c r="CN109">
        <f t="shared" si="65"/>
        <v>0</v>
      </c>
      <c r="CO109">
        <f t="shared" si="66"/>
        <v>3</v>
      </c>
      <c r="CP109">
        <f t="shared" si="67"/>
        <v>0</v>
      </c>
      <c r="CQ109">
        <f t="shared" si="84"/>
        <v>2</v>
      </c>
      <c r="CR109" s="1">
        <f t="shared" si="85"/>
        <v>5</v>
      </c>
      <c r="CS109">
        <f t="shared" si="68"/>
        <v>7</v>
      </c>
      <c r="CT109">
        <f t="shared" si="69"/>
        <v>0</v>
      </c>
      <c r="CU109">
        <f t="shared" si="70"/>
        <v>0</v>
      </c>
      <c r="CV109">
        <f t="shared" si="86"/>
        <v>0</v>
      </c>
      <c r="CW109" s="1">
        <f t="shared" si="87"/>
        <v>7</v>
      </c>
      <c r="CX109">
        <f t="shared" si="71"/>
        <v>0</v>
      </c>
      <c r="CY109">
        <f t="shared" si="72"/>
        <v>0</v>
      </c>
      <c r="CZ109">
        <f t="shared" si="73"/>
        <v>0</v>
      </c>
      <c r="DA109">
        <f t="shared" si="88"/>
        <v>0</v>
      </c>
      <c r="DB109" s="1">
        <f t="shared" si="89"/>
        <v>0</v>
      </c>
      <c r="DC109" s="2" t="str">
        <f t="shared" si="90"/>
        <v>✅</v>
      </c>
      <c r="DD109" s="2" t="str">
        <f t="shared" si="94"/>
        <v>✅</v>
      </c>
      <c r="DE109" s="2" t="str">
        <f t="shared" si="92"/>
        <v>✅</v>
      </c>
      <c r="DF109" s="2" t="str">
        <f t="shared" si="93"/>
        <v>✅</v>
      </c>
    </row>
    <row r="110" spans="1:110" x14ac:dyDescent="0.15">
      <c r="A110">
        <v>161</v>
      </c>
      <c r="B110" t="s">
        <v>348</v>
      </c>
      <c r="C110">
        <v>3</v>
      </c>
      <c r="D110" t="s">
        <v>92</v>
      </c>
      <c r="E110">
        <v>607214838</v>
      </c>
      <c r="F110">
        <f>(K110-J110)*86400</f>
        <v>337.00000019744039</v>
      </c>
      <c r="G110">
        <f t="shared" si="74"/>
        <v>389.00000040885061</v>
      </c>
      <c r="H110">
        <f>G110/F110</f>
        <v>1.1543026711600732</v>
      </c>
      <c r="I110" s="2" t="str">
        <f t="shared" si="75"/>
        <v>🟢</v>
      </c>
      <c r="J110" t="s">
        <v>349</v>
      </c>
      <c r="K110" t="s">
        <v>348</v>
      </c>
      <c r="L110">
        <v>4</v>
      </c>
      <c r="M110">
        <v>4</v>
      </c>
      <c r="N110">
        <v>6</v>
      </c>
      <c r="O110">
        <v>4</v>
      </c>
      <c r="P110">
        <v>4</v>
      </c>
      <c r="Q110">
        <v>5</v>
      </c>
      <c r="R110">
        <v>7</v>
      </c>
      <c r="S110">
        <v>7</v>
      </c>
      <c r="T110">
        <v>6</v>
      </c>
      <c r="U110">
        <v>3</v>
      </c>
      <c r="V110">
        <v>3</v>
      </c>
      <c r="W110">
        <v>7</v>
      </c>
      <c r="X110">
        <v>4</v>
      </c>
      <c r="Y110">
        <v>4</v>
      </c>
      <c r="Z110">
        <v>5</v>
      </c>
      <c r="AA110">
        <v>4</v>
      </c>
      <c r="AB110">
        <v>6</v>
      </c>
      <c r="AC110">
        <v>5</v>
      </c>
      <c r="AD110">
        <v>5</v>
      </c>
      <c r="AE110">
        <v>5</v>
      </c>
      <c r="AF110">
        <v>7</v>
      </c>
      <c r="AG110">
        <v>4</v>
      </c>
      <c r="AH110">
        <v>4</v>
      </c>
      <c r="AI110">
        <v>7</v>
      </c>
      <c r="AJ110">
        <v>6</v>
      </c>
      <c r="AK110">
        <v>6</v>
      </c>
      <c r="AL110">
        <v>3</v>
      </c>
      <c r="AM110">
        <v>4</v>
      </c>
      <c r="AN110">
        <v>3</v>
      </c>
      <c r="AO110">
        <v>6</v>
      </c>
      <c r="AP110">
        <v>6</v>
      </c>
      <c r="AQ110">
        <v>6</v>
      </c>
      <c r="AR110">
        <v>6</v>
      </c>
      <c r="AS110">
        <v>6</v>
      </c>
      <c r="AT110">
        <v>6</v>
      </c>
      <c r="AU110">
        <v>4</v>
      </c>
      <c r="AV110">
        <v>4</v>
      </c>
      <c r="AW110">
        <v>4</v>
      </c>
      <c r="AX110">
        <v>4</v>
      </c>
      <c r="AY110">
        <v>4</v>
      </c>
      <c r="AZ110" t="s">
        <v>71</v>
      </c>
      <c r="BA110" t="s">
        <v>78</v>
      </c>
      <c r="BB110" t="s">
        <v>83</v>
      </c>
      <c r="BC110" t="s">
        <v>84</v>
      </c>
      <c r="BD110" t="s">
        <v>289</v>
      </c>
      <c r="BW110" s="3" t="str">
        <f t="shared" si="76"/>
        <v>LOU</v>
      </c>
      <c r="BX110" s="3">
        <f t="shared" si="77"/>
        <v>6</v>
      </c>
      <c r="BY110">
        <f t="shared" si="56"/>
        <v>0</v>
      </c>
      <c r="BZ110">
        <f t="shared" si="57"/>
        <v>0</v>
      </c>
      <c r="CA110">
        <f t="shared" si="58"/>
        <v>0</v>
      </c>
      <c r="CB110">
        <f t="shared" si="78"/>
        <v>0</v>
      </c>
      <c r="CC110" s="1">
        <f t="shared" si="79"/>
        <v>0</v>
      </c>
      <c r="CD110">
        <f t="shared" si="59"/>
        <v>0</v>
      </c>
      <c r="CE110">
        <f t="shared" si="60"/>
        <v>0</v>
      </c>
      <c r="CF110">
        <f t="shared" si="61"/>
        <v>0</v>
      </c>
      <c r="CG110">
        <f t="shared" si="80"/>
        <v>0</v>
      </c>
      <c r="CH110" s="1">
        <f t="shared" si="81"/>
        <v>0</v>
      </c>
      <c r="CI110">
        <f t="shared" si="62"/>
        <v>0</v>
      </c>
      <c r="CJ110">
        <f t="shared" si="63"/>
        <v>0</v>
      </c>
      <c r="CK110">
        <f t="shared" si="64"/>
        <v>0</v>
      </c>
      <c r="CL110">
        <f t="shared" si="82"/>
        <v>0</v>
      </c>
      <c r="CM110" s="1">
        <f t="shared" si="83"/>
        <v>0</v>
      </c>
      <c r="CN110">
        <f t="shared" si="65"/>
        <v>0</v>
      </c>
      <c r="CO110">
        <f t="shared" si="66"/>
        <v>0</v>
      </c>
      <c r="CP110">
        <f t="shared" si="67"/>
        <v>0</v>
      </c>
      <c r="CQ110">
        <f t="shared" si="84"/>
        <v>2</v>
      </c>
      <c r="CR110" s="1">
        <f t="shared" si="85"/>
        <v>2</v>
      </c>
      <c r="CS110">
        <f t="shared" si="68"/>
        <v>0</v>
      </c>
      <c r="CT110">
        <f t="shared" si="69"/>
        <v>0</v>
      </c>
      <c r="CU110">
        <f t="shared" si="70"/>
        <v>0</v>
      </c>
      <c r="CV110">
        <f t="shared" si="86"/>
        <v>0</v>
      </c>
      <c r="CW110" s="1">
        <f t="shared" si="87"/>
        <v>0</v>
      </c>
      <c r="CX110">
        <f t="shared" si="71"/>
        <v>7</v>
      </c>
      <c r="CY110">
        <f t="shared" si="72"/>
        <v>3</v>
      </c>
      <c r="CZ110">
        <f t="shared" si="73"/>
        <v>3</v>
      </c>
      <c r="DA110">
        <f t="shared" si="88"/>
        <v>0</v>
      </c>
      <c r="DB110" s="1">
        <f t="shared" si="89"/>
        <v>13</v>
      </c>
      <c r="DC110" s="2" t="str">
        <f t="shared" si="90"/>
        <v>✅</v>
      </c>
      <c r="DD110" s="2" t="str">
        <f t="shared" si="94"/>
        <v>✅</v>
      </c>
      <c r="DE110" s="2" t="str">
        <f t="shared" si="92"/>
        <v>✅</v>
      </c>
      <c r="DF110" s="2" t="str">
        <f t="shared" si="93"/>
        <v>✅</v>
      </c>
    </row>
  </sheetData>
  <phoneticPr fontId="1" type="noConversion"/>
  <pageMargins left="0.5" right="0.5" top="1" bottom="1" header="0.5" footer="0.5"/>
  <pageSetup paperSize="9" orientation="portrait" useFirstPageNumber="1" horizontalDpi="0" verticalDpi="0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B7AE7A-BF3F-6D4B-AA32-FEEF3D38430F}">
  <dimension ref="A1"/>
  <sheetViews>
    <sheetView workbookViewId="0">
      <selection sqref="A1:XFD1048576"/>
    </sheetView>
  </sheetViews>
  <sheetFormatPr baseColWidth="10" defaultRowHeight="13" x14ac:dyDescent="0.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Persona Entschlüsselung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Jan Vils</cp:lastModifiedBy>
  <cp:revision>0</cp:revision>
  <dcterms:created xsi:type="dcterms:W3CDTF">2025-07-13T15:57:57Z</dcterms:created>
  <dcterms:modified xsi:type="dcterms:W3CDTF">2025-07-26T09:16:38Z</dcterms:modified>
</cp:coreProperties>
</file>